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ая\Продажа ДЗ\"/>
    </mc:Choice>
  </mc:AlternateContent>
  <bookViews>
    <workbookView xWindow="0" yWindow="0" windowWidth="18390" windowHeight="8745"/>
  </bookViews>
  <sheets>
    <sheet name="прочие" sheetId="3" r:id="rId1"/>
    <sheet name="бюджет" sheetId="4" r:id="rId2"/>
    <sheet name="РСО 2-ого уровня" sheetId="5" r:id="rId3"/>
    <sheet name="МУП, пред-ия ЖКХ" sheetId="6" r:id="rId4"/>
  </sheets>
  <definedNames>
    <definedName name="_xlnm._FilterDatabase" localSheetId="1" hidden="1">бюджет!$A$8:$BF$20</definedName>
    <definedName name="_xlnm._FilterDatabase" localSheetId="3" hidden="1">'МУП, пред-ия ЖКХ'!$A$8:$O$89</definedName>
    <definedName name="_xlnm._FilterDatabase" localSheetId="0" hidden="1">прочие!$A$8:$N$46</definedName>
    <definedName name="_xlnm._FilterDatabase" localSheetId="2" hidden="1">'РСО 2-ого уровня'!$A$8:$BC$11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3" l="1"/>
  <c r="L46" i="3"/>
  <c r="K46" i="3"/>
  <c r="K20" i="4" l="1"/>
  <c r="J20" i="4"/>
  <c r="I20" i="4"/>
  <c r="K89" i="6" l="1"/>
  <c r="J89" i="6"/>
  <c r="I89" i="6"/>
  <c r="H28" i="6" l="1"/>
  <c r="K12" i="5" l="1"/>
  <c r="J12" i="5"/>
  <c r="I12" i="5"/>
  <c r="H55" i="6" l="1"/>
  <c r="H63" i="6"/>
  <c r="H62" i="6"/>
  <c r="H61" i="6"/>
  <c r="H60" i="6"/>
  <c r="H59" i="6"/>
  <c r="H58" i="6"/>
  <c r="H57" i="6"/>
  <c r="H35" i="6"/>
  <c r="H38" i="6"/>
  <c r="H37" i="6"/>
  <c r="H36" i="6"/>
  <c r="H46" i="6"/>
  <c r="H45" i="6"/>
  <c r="H43" i="6"/>
  <c r="H44" i="6"/>
  <c r="H51" i="6"/>
  <c r="H50" i="6"/>
  <c r="H20" i="6" l="1"/>
  <c r="H19" i="6"/>
  <c r="H18" i="6"/>
  <c r="H49" i="6" l="1"/>
  <c r="H48" i="6"/>
  <c r="H47" i="6"/>
  <c r="G46" i="3" l="1"/>
  <c r="E89" i="6" l="1"/>
  <c r="E20" i="4"/>
  <c r="J15" i="3" l="1"/>
  <c r="J14" i="3"/>
  <c r="J13" i="3"/>
  <c r="J9" i="3" l="1"/>
  <c r="J42" i="3" l="1"/>
  <c r="E12" i="5" l="1"/>
  <c r="A10" i="5"/>
  <c r="A9" i="5"/>
</calcChain>
</file>

<file path=xl/sharedStrings.xml><?xml version="1.0" encoding="utf-8"?>
<sst xmlns="http://schemas.openxmlformats.org/spreadsheetml/2006/main" count="838" uniqueCount="360">
  <si>
    <t>Альтернативная группа</t>
  </si>
  <si>
    <t>№ договора</t>
  </si>
  <si>
    <t>Дата заключения</t>
  </si>
  <si>
    <t>Дата расторжения</t>
  </si>
  <si>
    <t>Потребитель</t>
  </si>
  <si>
    <t>Задолженность</t>
  </si>
  <si>
    <t>ИНН потребителя</t>
  </si>
  <si>
    <t>Начальная дата образования</t>
  </si>
  <si>
    <t>Конечная дата образования</t>
  </si>
  <si>
    <t>31.12.2016</t>
  </si>
  <si>
    <t>31.05.2017</t>
  </si>
  <si>
    <t>31.12.2017</t>
  </si>
  <si>
    <t>31.01.2018</t>
  </si>
  <si>
    <t>30.11.2016</t>
  </si>
  <si>
    <t>ГУ ЖКХ АО</t>
  </si>
  <si>
    <t>01.01.2016</t>
  </si>
  <si>
    <t>31.10.2017</t>
  </si>
  <si>
    <t>28.02.2017</t>
  </si>
  <si>
    <t>16.05.2016</t>
  </si>
  <si>
    <t>31.08.2017</t>
  </si>
  <si>
    <t>31.01.2017</t>
  </si>
  <si>
    <t>30.06.2017</t>
  </si>
  <si>
    <t>Прочие</t>
  </si>
  <si>
    <t>ИП и Физ.лица</t>
  </si>
  <si>
    <t>31.10.2016</t>
  </si>
  <si>
    <t>30.04.2017</t>
  </si>
  <si>
    <t>31.05.2016</t>
  </si>
  <si>
    <t>31.07.2017</t>
  </si>
  <si>
    <t>01.07.2016</t>
  </si>
  <si>
    <t>01.08.2016</t>
  </si>
  <si>
    <t>ЭФ</t>
  </si>
  <si>
    <t>Филиал</t>
  </si>
  <si>
    <t>01.10.2013</t>
  </si>
  <si>
    <t>01.12.2013</t>
  </si>
  <si>
    <t>ЭКПО ДМУП</t>
  </si>
  <si>
    <t>100\1000015455\000</t>
  </si>
  <si>
    <t>28.09.2012</t>
  </si>
  <si>
    <t>01.09.2016</t>
  </si>
  <si>
    <t>01.07.2012</t>
  </si>
  <si>
    <t>01.01.2013</t>
  </si>
  <si>
    <t>01.03.2014</t>
  </si>
  <si>
    <t>ПО ЖСК "ДОМ на ПАЯХ"</t>
  </si>
  <si>
    <t>05.402202-ТЭ</t>
  </si>
  <si>
    <t>01.05.2011</t>
  </si>
  <si>
    <t>01.10.2014</t>
  </si>
  <si>
    <t>29.02.2016</t>
  </si>
  <si>
    <t>31.03.2017</t>
  </si>
  <si>
    <t>ООО УК "РВ-СЕРВИС"</t>
  </si>
  <si>
    <t>18.03.2015</t>
  </si>
  <si>
    <t>14.12.2016</t>
  </si>
  <si>
    <t>01.02.2017</t>
  </si>
  <si>
    <t>01.03.2015</t>
  </si>
  <si>
    <t>01.01.2014</t>
  </si>
  <si>
    <t>ООО "Управляющая компания Стройгрупп"</t>
  </si>
  <si>
    <t>01.07.2015</t>
  </si>
  <si>
    <t>01.01.2015</t>
  </si>
  <si>
    <t>01.03.2016</t>
  </si>
  <si>
    <t>31.08.2016</t>
  </si>
  <si>
    <t>ООО «Территория-Сервис»</t>
  </si>
  <si>
    <t>01.04.2015</t>
  </si>
  <si>
    <t>31.07.2016</t>
  </si>
  <si>
    <t>ООО "УПРАВДОМ"</t>
  </si>
  <si>
    <t>01.02.2014</t>
  </si>
  <si>
    <t>01.06.2016</t>
  </si>
  <si>
    <t>31.10.2015</t>
  </si>
  <si>
    <t>01.05.2014</t>
  </si>
  <si>
    <t>01.05.2015</t>
  </si>
  <si>
    <t>01.12.2014</t>
  </si>
  <si>
    <t>16.04.2015</t>
  </si>
  <si>
    <t>ООО УК "Виктория Сервис"</t>
  </si>
  <si>
    <t>ООО "ЖК-Эксплуатация"</t>
  </si>
  <si>
    <t>1546ТЭ</t>
  </si>
  <si>
    <t>ООО "УК "Сервис плюс"</t>
  </si>
  <si>
    <t>МП "ДЕЗ  ЖКУ"</t>
  </si>
  <si>
    <t>30.06.2016</t>
  </si>
  <si>
    <t>01.10.2015</t>
  </si>
  <si>
    <t>1525ТЭ</t>
  </si>
  <si>
    <t>01.04.2016</t>
  </si>
  <si>
    <t>ООО УК "КОМФОРТ"</t>
  </si>
  <si>
    <t>17.03.2015</t>
  </si>
  <si>
    <t>ООО "Файв-Сервис"</t>
  </si>
  <si>
    <t>31.01.2016</t>
  </si>
  <si>
    <t>01.11.2015</t>
  </si>
  <si>
    <t>01.10.2016</t>
  </si>
  <si>
    <t>ИП Мендель Лариса Григорьевна</t>
  </si>
  <si>
    <t>10.11.2014</t>
  </si>
  <si>
    <t>ООО "ЭКСПОПРОМ"</t>
  </si>
  <si>
    <t>ООО "Редакция газеты "Вперед"</t>
  </si>
  <si>
    <t>31.12.2014</t>
  </si>
  <si>
    <t>30.04.2016</t>
  </si>
  <si>
    <t>ХСМУ АО "Кислородмонтаж"</t>
  </si>
  <si>
    <t>ООО "ЦЕФЕЙ"</t>
  </si>
  <si>
    <t>30.09.2016</t>
  </si>
  <si>
    <t>ООО "ЛАККИ"</t>
  </si>
  <si>
    <t>ООО "Стройпромкомплекс"</t>
  </si>
  <si>
    <t>Химкинский филиал Мосюрцентр "Легес"</t>
  </si>
  <si>
    <t>ХГОО ВОИР</t>
  </si>
  <si>
    <t>АО "Мособлфармация"</t>
  </si>
  <si>
    <t>ООО "ЭкспрессТеплоРемонт"</t>
  </si>
  <si>
    <t>Строительство</t>
  </si>
  <si>
    <t>11.12.2015</t>
  </si>
  <si>
    <t>ООО "Эталон"</t>
  </si>
  <si>
    <t>03.03.2016</t>
  </si>
  <si>
    <t>Прочие организ. образования</t>
  </si>
  <si>
    <t>Институт бизнеса</t>
  </si>
  <si>
    <t>ГСК</t>
  </si>
  <si>
    <t>22.12.2016</t>
  </si>
  <si>
    <t>Основная</t>
  </si>
  <si>
    <t>ООО "Сервис-Групп"</t>
  </si>
  <si>
    <t>31.03.2016</t>
  </si>
  <si>
    <t>30.06.2015</t>
  </si>
  <si>
    <t>ООО "Информ-мост"</t>
  </si>
  <si>
    <t>ЗАО "Фирма Мосинтерстрой"</t>
  </si>
  <si>
    <t>30.04.2015</t>
  </si>
  <si>
    <t>31.01.2015</t>
  </si>
  <si>
    <t>РОО Айкидо</t>
  </si>
  <si>
    <t>Бамстройпуть ОАО</t>
  </si>
  <si>
    <t>30.11.2015</t>
  </si>
  <si>
    <t>31.03.2015</t>
  </si>
  <si>
    <t>26.01.2017</t>
  </si>
  <si>
    <t>30.06.2014</t>
  </si>
  <si>
    <t>31.07.2014</t>
  </si>
  <si>
    <t>31.01.2014</t>
  </si>
  <si>
    <t>30.11.2014</t>
  </si>
  <si>
    <t>28.02.2014</t>
  </si>
  <si>
    <t>ХФ</t>
  </si>
  <si>
    <t>16.12.2015</t>
  </si>
  <si>
    <t>24.03.2016</t>
  </si>
  <si>
    <t>30.03.2016</t>
  </si>
  <si>
    <t>ФКУ "Объединенное стратегическое командование западного военного округа"</t>
  </si>
  <si>
    <t>02.01.16030кГВ</t>
  </si>
  <si>
    <t>27.01.2016</t>
  </si>
  <si>
    <t>28.09.2016</t>
  </si>
  <si>
    <t>02.01.00025ТЭ</t>
  </si>
  <si>
    <t>Общество с ограниченной ответственностью Группа компаний "ДОС-1"</t>
  </si>
  <si>
    <t>11.100012-ТЭ</t>
  </si>
  <si>
    <t>Стимул УК ООО</t>
  </si>
  <si>
    <t>11.100012ГВС</t>
  </si>
  <si>
    <t>02.04.00003ТЭ</t>
  </si>
  <si>
    <t>ООО "ГАРАНТ"</t>
  </si>
  <si>
    <t>ДОМКОМ ООО</t>
  </si>
  <si>
    <t>30.700120-ТЭ</t>
  </si>
  <si>
    <t>01.05.2013</t>
  </si>
  <si>
    <t>40.000010-ТЭ</t>
  </si>
  <si>
    <t>УК СОЗИДАНИЕ ООО</t>
  </si>
  <si>
    <t>40.000010ГВС</t>
  </si>
  <si>
    <t>32.700008-ТЭ</t>
  </si>
  <si>
    <t>Стройресурс ООО</t>
  </si>
  <si>
    <t>32.700008ГВС</t>
  </si>
  <si>
    <t>11.200011-ТЭ</t>
  </si>
  <si>
    <t>01.09.2013</t>
  </si>
  <si>
    <t>УК ЖКХ СОСЕНСКОЕ МУП</t>
  </si>
  <si>
    <t>11.200011ГВС</t>
  </si>
  <si>
    <t>11.100065-ТЭ</t>
  </si>
  <si>
    <t>ЖИЛ-КОМФОРТ ООО</t>
  </si>
  <si>
    <t>11.100065ГВС</t>
  </si>
  <si>
    <t>11.100076-ТЭ</t>
  </si>
  <si>
    <t>07.09.2015</t>
  </si>
  <si>
    <t>УПРАВДОМ ООО</t>
  </si>
  <si>
    <t>11.300038-ТЭ</t>
  </si>
  <si>
    <t>УК РОДНИК ООО</t>
  </si>
  <si>
    <t>11.300038ГВС</t>
  </si>
  <si>
    <t>23.511001ГВС</t>
  </si>
  <si>
    <t>СТРОИТЕЛЬНАЯ ФИРМА ТЛК ООО</t>
  </si>
  <si>
    <t>11.300020-ТЭ</t>
  </si>
  <si>
    <t>ЖКХ КИЕВСКИЙ ООО</t>
  </si>
  <si>
    <t>41.000195-ТЭ</t>
  </si>
  <si>
    <t>РОДНИК МАРУШКИНО ООО УК</t>
  </si>
  <si>
    <t>41.000195ГВС</t>
  </si>
  <si>
    <t>41.000196-ТЭ</t>
  </si>
  <si>
    <t>01.02.2013</t>
  </si>
  <si>
    <t>УК ПРИОРИТЕТ ООО</t>
  </si>
  <si>
    <t>41.000196ГВС</t>
  </si>
  <si>
    <t>11.400006-ТЭ</t>
  </si>
  <si>
    <t>ИНФАНТА+ ООО</t>
  </si>
  <si>
    <t>11.400006ГВС</t>
  </si>
  <si>
    <t>11.300034-ТЭ</t>
  </si>
  <si>
    <t>УК ПОТРЕБКООПЕРАЦИЯ ООО</t>
  </si>
  <si>
    <t>11.300034ГВС</t>
  </si>
  <si>
    <t>ЭСТЕЙТ СЕРВИС ДИРЕКЦИЯ КУРКИНО СЗАО ЗАО</t>
  </si>
  <si>
    <t>УК ОМЕГА ООО</t>
  </si>
  <si>
    <t>300/16-БДП</t>
  </si>
  <si>
    <t>20.02.2016</t>
  </si>
  <si>
    <t>301/16-БДП</t>
  </si>
  <si>
    <t>302/16-БДП</t>
  </si>
  <si>
    <t>38/16-БДП</t>
  </si>
  <si>
    <t>02.02.00007ТЭ</t>
  </si>
  <si>
    <t>ООО НОВОЕ КАЧЕСТВО</t>
  </si>
  <si>
    <t>КАПИТАЛИНВЕСТ ООО</t>
  </si>
  <si>
    <t>02.03.00008ТЭ</t>
  </si>
  <si>
    <t>02.03.00008ГВС</t>
  </si>
  <si>
    <t>01.08.2012</t>
  </si>
  <si>
    <t>41.000110-ТЭ</t>
  </si>
  <si>
    <t>Птичное ППЗ ФГУП</t>
  </si>
  <si>
    <t>41.000110ГВС</t>
  </si>
  <si>
    <t>32.700001-ТЭ</t>
  </si>
  <si>
    <t>НАШ ДОМ ТСЖ</t>
  </si>
  <si>
    <t>32.700201-ТЭ</t>
  </si>
  <si>
    <t>Индустриальный ТСЖ</t>
  </si>
  <si>
    <t>32.700201ГВС</t>
  </si>
  <si>
    <t>27.02.2016</t>
  </si>
  <si>
    <t>406/17-БДП</t>
  </si>
  <si>
    <t>ТСБ-ГРУПП ООО</t>
  </si>
  <si>
    <t>537/17-БДП</t>
  </si>
  <si>
    <t>42/16-БДП</t>
  </si>
  <si>
    <t>279/16-БДП</t>
  </si>
  <si>
    <t>25.02.2016</t>
  </si>
  <si>
    <t>136/16-БДП</t>
  </si>
  <si>
    <t>71/16-БДП</t>
  </si>
  <si>
    <t>41.000056-ТЭ</t>
  </si>
  <si>
    <t>02.01.00002ТЭ</t>
  </si>
  <si>
    <t>20.07.2016</t>
  </si>
  <si>
    <t>ООО "Строй Гарант"</t>
  </si>
  <si>
    <t>30.700036-ТЭ</t>
  </si>
  <si>
    <t>ВИКТОРИЯ-ВОСКРЕСЕНСКОЕ ООО</t>
  </si>
  <si>
    <t>402/17-БДП</t>
  </si>
  <si>
    <t>НОВАЛИФТ ООО</t>
  </si>
  <si>
    <t>32.700125-ТЭ</t>
  </si>
  <si>
    <t>41.000111-ТЭ</t>
  </si>
  <si>
    <t>АО "90 экспериментальный завод"</t>
  </si>
  <si>
    <t>20.511061-ТЭ</t>
  </si>
  <si>
    <t>АЖУР ООО</t>
  </si>
  <si>
    <t>Галстян Арминэ Вардановна</t>
  </si>
  <si>
    <t>61/16-БДП</t>
  </si>
  <si>
    <t>10.12.2015</t>
  </si>
  <si>
    <t>23.511001-ТЭ</t>
  </si>
  <si>
    <t>407/17-БДП</t>
  </si>
  <si>
    <t>20.10.2016</t>
  </si>
  <si>
    <t>296/16-БДП</t>
  </si>
  <si>
    <t>65/16-БДП</t>
  </si>
  <si>
    <t>02.03.00013ТЭ</t>
  </si>
  <si>
    <t>227/16-БДП</t>
  </si>
  <si>
    <t>225/16-БДП</t>
  </si>
  <si>
    <t>226/16-БДП</t>
  </si>
  <si>
    <t>224/16-БДП</t>
  </si>
  <si>
    <t>51/16-БДП</t>
  </si>
  <si>
    <t>52/16-БДП</t>
  </si>
  <si>
    <t>53/16-БДП</t>
  </si>
  <si>
    <t>15/16-БДП</t>
  </si>
  <si>
    <t>44/16-БДП</t>
  </si>
  <si>
    <t>187/16-БДП</t>
  </si>
  <si>
    <t>НМ</t>
  </si>
  <si>
    <t>10.900203-ТЭ</t>
  </si>
  <si>
    <t>06.11.2008</t>
  </si>
  <si>
    <t>РАЗВИТИЕ-1201 ПК ГСК</t>
  </si>
  <si>
    <t>29/16</t>
  </si>
  <si>
    <t>08.11.2016</t>
  </si>
  <si>
    <t>21.11.2016</t>
  </si>
  <si>
    <t>ООО ГРУППА КОМПАНИЙ "ДОС"</t>
  </si>
  <si>
    <t>01/16</t>
  </si>
  <si>
    <t>14.09.2016</t>
  </si>
  <si>
    <t>26.09.2016</t>
  </si>
  <si>
    <t>10.900032-ТЭ</t>
  </si>
  <si>
    <t>02.11.2015</t>
  </si>
  <si>
    <t>ЗФ</t>
  </si>
  <si>
    <t>решение АС</t>
  </si>
  <si>
    <t>и/лист</t>
  </si>
  <si>
    <t>другое</t>
  </si>
  <si>
    <t>Период задолженности</t>
  </si>
  <si>
    <t>05.2017-12.2017</t>
  </si>
  <si>
    <t>03.2017-04.2017, 10.2017-12.2017</t>
  </si>
  <si>
    <t>Итого</t>
  </si>
  <si>
    <t>04.2017-08.2017</t>
  </si>
  <si>
    <t>12.2014-07.2015, 09.2015-06.2016, 10.2016-04.2017, 10.2017-01.2018</t>
  </si>
  <si>
    <t>11.2014-04.2015, 10.2015-04.2016, 10.2016-11.2016, 10.2017</t>
  </si>
  <si>
    <t>01.2014-06.2016</t>
  </si>
  <si>
    <t>10.2013-12.2013</t>
  </si>
  <si>
    <t>01.2014-04.2014, 10.2014, 12.2014-04.2017</t>
  </si>
  <si>
    <t>01.2014-04.2014, 10.2014-04.2015, 10.2015-04.2016</t>
  </si>
  <si>
    <t>11.2015-07.2016, 10.2016-04.2017, 10.2017-01.2018</t>
  </si>
  <si>
    <t>10.2015-04.2016, 10.2016-04.2017, 10.2017-01.2018</t>
  </si>
  <si>
    <t>03.2015-06.2016, 10.2016-04.2017, 12.2017-01.2018</t>
  </si>
  <si>
    <t>10.2015-04.2016, 10.2017</t>
  </si>
  <si>
    <t>01.2015-10.2015</t>
  </si>
  <si>
    <t>10.2015-04.2016, 10.2016-04.2017</t>
  </si>
  <si>
    <t>06.2016-07.2016</t>
  </si>
  <si>
    <t>10.2016-04.2017, 11.2017-01.2018</t>
  </si>
  <si>
    <t>12.2016-04.2017</t>
  </si>
  <si>
    <t>11.2016-04.2017, 10.2017-12.2017</t>
  </si>
  <si>
    <t>03.2016-09.2016, 11.2016-01.2018</t>
  </si>
  <si>
    <t>02.2016-05.2016</t>
  </si>
  <si>
    <t>01.2016-05.2016, 09.2016</t>
  </si>
  <si>
    <t>03.2017-04.2017</t>
  </si>
  <si>
    <t>01.2017-03.2017</t>
  </si>
  <si>
    <t>01.2016-05.2016</t>
  </si>
  <si>
    <t>02.2014-04.2014, 11.2014, 01.2015-06.2015</t>
  </si>
  <si>
    <t>07.2014-10.2014, 11.2015-12.2015, 03.2016-04.2016, 07.2016, 10.2016-01.2017</t>
  </si>
  <si>
    <t>07.2016-09.2016</t>
  </si>
  <si>
    <t>11.2016-01.2018</t>
  </si>
  <si>
    <t xml:space="preserve">ООО "УПРАВЛЯЮЩАЯ КОМПАНИЯ "АТЛАНТ" </t>
  </si>
  <si>
    <t>01.2016-02.2016</t>
  </si>
  <si>
    <t>12.2016, 08.2017-01.2018</t>
  </si>
  <si>
    <t>10.2016-01.2018</t>
  </si>
  <si>
    <t>01.2016-07.2016</t>
  </si>
  <si>
    <t>01.2015-04.2015</t>
  </si>
  <si>
    <t>01.2015-03.2015</t>
  </si>
  <si>
    <t>04.2015-08.2015, 10.2015-12.2016</t>
  </si>
  <si>
    <t>06.2016-07.2016, 01.2017-01.2018</t>
  </si>
  <si>
    <t>03.2016-08.2016, 11.2017-12.2017</t>
  </si>
  <si>
    <t>11.2016, 01.2017-04.2017, 10.2017-01.2018</t>
  </si>
  <si>
    <t>02.2017-01.2018</t>
  </si>
  <si>
    <t>11.2016-05.2017, 09.2017-01.2018</t>
  </si>
  <si>
    <t>01.2016-10.2016</t>
  </si>
  <si>
    <t>01.2016-03.2016, 10.2016-02.2017, 12.2017-01.2018</t>
  </si>
  <si>
    <t>01.2016-01.2018</t>
  </si>
  <si>
    <t>01.2016-02.2016, 10.2017-01.2018</t>
  </si>
  <si>
    <t>01.2016-05.2016, 09.2016-01.2018</t>
  </si>
  <si>
    <t>01.2016-03.2016</t>
  </si>
  <si>
    <t>01.2017-06.2017</t>
  </si>
  <si>
    <t>02.2017-06.2017</t>
  </si>
  <si>
    <t>01.2016-03.2016, 11.2017-01.2018</t>
  </si>
  <si>
    <t>03.2016, 08.2017-01.2018</t>
  </si>
  <si>
    <t>01.2017-01.2018</t>
  </si>
  <si>
    <t>01.2017, 03.2017-01.2018</t>
  </si>
  <si>
    <t>04.2016-05.2016, 10.2016, 12.2016-05.2017</t>
  </si>
  <si>
    <t>01.2017-05.2017</t>
  </si>
  <si>
    <t>11.2016-05.2017</t>
  </si>
  <si>
    <t>03.2016-04.2016, 03.2017-04.2017</t>
  </si>
  <si>
    <t>03.2016, 02.2017-04.2017</t>
  </si>
  <si>
    <t>02.2016, 10.2016</t>
  </si>
  <si>
    <t>05.2016-08.2016</t>
  </si>
  <si>
    <t>10.2016-12.2016, 06.2017, 08.2017-01.2018</t>
  </si>
  <si>
    <t>10.2016-03.2017, 05.2017, 10.2017-01.2018</t>
  </si>
  <si>
    <t>01.2016, 03.2016</t>
  </si>
  <si>
    <t>03.2016-08.2016</t>
  </si>
  <si>
    <t>ЗАО СХРУ</t>
  </si>
  <si>
    <t>07.2015-08.2015, 01.2016-06.2016, 09.2016-04.2017</t>
  </si>
  <si>
    <t>07.2015-08.2015, 01.2016-03.2016, 08.2016-04.2017</t>
  </si>
  <si>
    <t>05.2016-04.2017</t>
  </si>
  <si>
    <t>07.2016-01.2018</t>
  </si>
  <si>
    <t xml:space="preserve">ОАО "Ремонтно-эксплуатационное управление" </t>
  </si>
  <si>
    <t>04.2013-04.2014</t>
  </si>
  <si>
    <t>2027 А</t>
  </si>
  <si>
    <t>ОАО "СПК Мосэнергострой"</t>
  </si>
  <si>
    <t>01.2014-03.2016</t>
  </si>
  <si>
    <t>03.2014-09.2014</t>
  </si>
  <si>
    <t>02.2016-09.2016</t>
  </si>
  <si>
    <t>08.2017-12.2017</t>
  </si>
  <si>
    <t>Всего на 26.02.2018</t>
  </si>
  <si>
    <t>07.2016-10.2016</t>
  </si>
  <si>
    <t>04.2012-12.2012</t>
  </si>
  <si>
    <t>01.2013, 03.2013-12.2013</t>
  </si>
  <si>
    <t>01.2013-12.20136</t>
  </si>
  <si>
    <t>01.2014-03.2014, 05.2014, 08.2014</t>
  </si>
  <si>
    <t>ОАО "Славянка"</t>
  </si>
  <si>
    <t>11.2014-12.2014, 08.2015</t>
  </si>
  <si>
    <t>Филиал "ДСК-5" ЗАО "СУ-155"</t>
  </si>
  <si>
    <t>ЗАО "СУ-155"</t>
  </si>
  <si>
    <t>03.2013-04.2013, 10.2013</t>
  </si>
  <si>
    <t>ООО "МРРУ-3"</t>
  </si>
  <si>
    <t>01.2013-05.2013</t>
  </si>
  <si>
    <t>10.2013-09.2015</t>
  </si>
  <si>
    <t>ООО СТРОИТЕЛЬНАЯ КОМПАНИЯ "СЕВЕР-2001"</t>
  </si>
  <si>
    <t>11.2014-04.2015</t>
  </si>
  <si>
    <t>Сумма подтвержденной ДЗ (на 26.02.2018)</t>
  </si>
  <si>
    <t>Кол-во потребителей: 31</t>
  </si>
  <si>
    <t>Кол-во потребителей: 4</t>
  </si>
  <si>
    <t>Кол-во потребителей: 1</t>
  </si>
  <si>
    <t>Кол-во потребителей: 37</t>
  </si>
  <si>
    <t>Реестр контрагентов-должников, просроченная дебиторская задолженность которых в отношении ООО «ТСК Мосэнерго» выставляется на продажу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</si>
</sst>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1" fontId="2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3" borderId="2" xfId="0" applyFont="1" applyFill="1" applyBorder="1" applyAlignment="1">
      <alignment horizontal="left" vertical="top"/>
    </xf>
    <xf numFmtId="4" fontId="3" fillId="3" borderId="2" xfId="0" applyNumberFormat="1" applyFont="1" applyFill="1" applyBorder="1" applyAlignment="1">
      <alignment horizontal="right" vertical="top"/>
    </xf>
    <xf numFmtId="1" fontId="3" fillId="3" borderId="2" xfId="0" applyNumberFormat="1" applyFont="1" applyFill="1" applyBorder="1" applyAlignment="1">
      <alignment horizontal="left" vertical="top"/>
    </xf>
    <xf numFmtId="0" fontId="5" fillId="3" borderId="0" xfId="0" applyFont="1" applyFill="1"/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14" fontId="2" fillId="0" borderId="2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4" fontId="2" fillId="0" borderId="2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3" fillId="3" borderId="6" xfId="0" applyFont="1" applyFill="1" applyBorder="1" applyAlignment="1">
      <alignment horizontal="center" vertical="top"/>
    </xf>
    <xf numFmtId="4" fontId="2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Fill="1" applyAlignment="1"/>
    <xf numFmtId="1" fontId="2" fillId="0" borderId="7" xfId="0" applyNumberFormat="1" applyFont="1" applyBorder="1" applyAlignment="1">
      <alignment horizontal="left"/>
    </xf>
    <xf numFmtId="4" fontId="4" fillId="0" borderId="8" xfId="0" applyNumberFormat="1" applyFont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left"/>
    </xf>
    <xf numFmtId="4" fontId="2" fillId="0" borderId="8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wrapText="1"/>
    </xf>
    <xf numFmtId="4" fontId="2" fillId="0" borderId="14" xfId="0" applyNumberFormat="1" applyFont="1" applyBorder="1" applyAlignment="1">
      <alignment horizontal="center" wrapText="1"/>
    </xf>
    <xf numFmtId="4" fontId="2" fillId="0" borderId="15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pane ySplit="8" topLeftCell="A9" activePane="bottomLeft" state="frozen"/>
      <selection pane="bottomLeft" activeCell="E4" sqref="E4:E6"/>
    </sheetView>
  </sheetViews>
  <sheetFormatPr defaultColWidth="9" defaultRowHeight="12.75" x14ac:dyDescent="0.2"/>
  <cols>
    <col min="1" max="1" width="0" style="5" hidden="1" customWidth="1"/>
    <col min="2" max="2" width="11.85546875" style="6" hidden="1" customWidth="1"/>
    <col min="3" max="3" width="16" style="6" customWidth="1"/>
    <col min="4" max="5" width="13" style="6" customWidth="1"/>
    <col min="6" max="6" width="29.85546875" style="6" customWidth="1"/>
    <col min="7" max="10" width="18" style="6" customWidth="1"/>
    <col min="11" max="11" width="14.5703125" style="6" customWidth="1"/>
    <col min="12" max="12" width="13.28515625" style="6" customWidth="1"/>
    <col min="13" max="13" width="15.28515625" style="6" customWidth="1"/>
    <col min="14" max="14" width="19" style="6" customWidth="1"/>
    <col min="15" max="16384" width="9" style="5"/>
  </cols>
  <sheetData>
    <row r="1" spans="1:14" ht="15.95" customHeight="1" x14ac:dyDescent="0.2">
      <c r="B1" s="1"/>
    </row>
    <row r="2" spans="1:14" ht="30" customHeight="1" x14ac:dyDescent="0.2">
      <c r="B2" s="1"/>
      <c r="C2" s="61" t="s">
        <v>359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1.1" customHeight="1" x14ac:dyDescent="0.2"/>
    <row r="4" spans="1:14" s="6" customFormat="1" ht="42" customHeight="1" x14ac:dyDescent="0.2">
      <c r="A4" s="44" t="s">
        <v>31</v>
      </c>
      <c r="B4" s="44" t="s">
        <v>0</v>
      </c>
      <c r="C4" s="44" t="s">
        <v>1</v>
      </c>
      <c r="D4" s="44" t="s">
        <v>2</v>
      </c>
      <c r="E4" s="44" t="s">
        <v>3</v>
      </c>
      <c r="F4" s="44" t="s">
        <v>4</v>
      </c>
      <c r="G4" s="42" t="s">
        <v>5</v>
      </c>
      <c r="H4" s="43"/>
      <c r="I4" s="43"/>
      <c r="J4" s="43"/>
      <c r="K4" s="46" t="s">
        <v>354</v>
      </c>
      <c r="L4" s="46"/>
      <c r="M4" s="46"/>
      <c r="N4" s="49" t="s">
        <v>6</v>
      </c>
    </row>
    <row r="5" spans="1:14" s="6" customFormat="1" ht="42" customHeight="1" x14ac:dyDescent="0.2">
      <c r="A5" s="52"/>
      <c r="B5" s="52"/>
      <c r="C5" s="52"/>
      <c r="D5" s="52"/>
      <c r="E5" s="52"/>
      <c r="F5" s="52"/>
      <c r="G5" s="44" t="s">
        <v>338</v>
      </c>
      <c r="H5" s="44" t="s">
        <v>7</v>
      </c>
      <c r="I5" s="39" t="s">
        <v>8</v>
      </c>
      <c r="J5" s="41" t="s">
        <v>258</v>
      </c>
      <c r="K5" s="52" t="s">
        <v>255</v>
      </c>
      <c r="L5" s="52" t="s">
        <v>256</v>
      </c>
      <c r="M5" s="52" t="s">
        <v>257</v>
      </c>
      <c r="N5" s="50"/>
    </row>
    <row r="6" spans="1:14" s="6" customFormat="1" ht="42" customHeight="1" x14ac:dyDescent="0.2">
      <c r="A6" s="45"/>
      <c r="B6" s="45"/>
      <c r="C6" s="45"/>
      <c r="D6" s="45"/>
      <c r="E6" s="45"/>
      <c r="F6" s="45"/>
      <c r="G6" s="45"/>
      <c r="H6" s="45"/>
      <c r="I6" s="40"/>
      <c r="J6" s="41"/>
      <c r="K6" s="45"/>
      <c r="L6" s="45"/>
      <c r="M6" s="45"/>
      <c r="N6" s="51"/>
    </row>
    <row r="7" spans="1:14" ht="12" customHeight="1" x14ac:dyDescent="0.2">
      <c r="A7" s="2">
        <v>1</v>
      </c>
      <c r="B7" s="2">
        <v>2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</row>
    <row r="8" spans="1:14" ht="12" customHeight="1" x14ac:dyDescent="0.2">
      <c r="A8" s="3"/>
      <c r="B8" s="3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</row>
    <row r="9" spans="1:14" s="18" customFormat="1" x14ac:dyDescent="0.2">
      <c r="A9" s="13" t="s">
        <v>241</v>
      </c>
      <c r="B9" s="13" t="s">
        <v>22</v>
      </c>
      <c r="C9" s="20" t="s">
        <v>215</v>
      </c>
      <c r="D9" s="13" t="s">
        <v>132</v>
      </c>
      <c r="E9" s="13" t="s">
        <v>20</v>
      </c>
      <c r="F9" s="11" t="s">
        <v>216</v>
      </c>
      <c r="G9" s="15">
        <v>82268.86</v>
      </c>
      <c r="H9" s="13" t="s">
        <v>20</v>
      </c>
      <c r="I9" s="13" t="s">
        <v>20</v>
      </c>
      <c r="J9" s="13" t="str">
        <f>"01.2017"</f>
        <v>01.2017</v>
      </c>
      <c r="K9" s="25">
        <v>82268.86</v>
      </c>
      <c r="L9" s="25">
        <v>82268.86</v>
      </c>
      <c r="M9" s="25">
        <v>0</v>
      </c>
      <c r="N9" s="16">
        <v>5051011923</v>
      </c>
    </row>
    <row r="10" spans="1:14" s="18" customFormat="1" x14ac:dyDescent="0.2">
      <c r="A10" s="13" t="s">
        <v>241</v>
      </c>
      <c r="B10" s="13" t="s">
        <v>22</v>
      </c>
      <c r="C10" s="20" t="s">
        <v>217</v>
      </c>
      <c r="D10" s="13" t="s">
        <v>38</v>
      </c>
      <c r="E10" s="13"/>
      <c r="F10" s="11" t="s">
        <v>216</v>
      </c>
      <c r="G10" s="15">
        <v>156047.88</v>
      </c>
      <c r="H10" s="13" t="s">
        <v>81</v>
      </c>
      <c r="I10" s="19">
        <v>42521</v>
      </c>
      <c r="J10" s="13" t="s">
        <v>284</v>
      </c>
      <c r="K10" s="25">
        <v>156047.88</v>
      </c>
      <c r="L10" s="25">
        <v>156047.88</v>
      </c>
      <c r="M10" s="25">
        <v>0</v>
      </c>
      <c r="N10" s="16">
        <v>5051011923</v>
      </c>
    </row>
    <row r="11" spans="1:14" s="18" customFormat="1" ht="63.75" x14ac:dyDescent="0.2">
      <c r="A11" s="13" t="s">
        <v>125</v>
      </c>
      <c r="B11" s="13" t="s">
        <v>22</v>
      </c>
      <c r="C11" s="14">
        <v>1028</v>
      </c>
      <c r="D11" s="20" t="s">
        <v>52</v>
      </c>
      <c r="E11" s="13" t="s">
        <v>20</v>
      </c>
      <c r="F11" s="11" t="s">
        <v>97</v>
      </c>
      <c r="G11" s="15">
        <v>220951.89</v>
      </c>
      <c r="H11" s="13" t="s">
        <v>121</v>
      </c>
      <c r="I11" s="13" t="s">
        <v>20</v>
      </c>
      <c r="J11" s="11" t="s">
        <v>286</v>
      </c>
      <c r="K11" s="25">
        <v>212339.04</v>
      </c>
      <c r="L11" s="25">
        <v>0</v>
      </c>
      <c r="M11" s="25">
        <v>0</v>
      </c>
      <c r="N11" s="16">
        <v>5074114509</v>
      </c>
    </row>
    <row r="12" spans="1:14" s="29" customFormat="1" ht="38.25" x14ac:dyDescent="0.2">
      <c r="A12" s="20" t="s">
        <v>125</v>
      </c>
      <c r="B12" s="20" t="s">
        <v>107</v>
      </c>
      <c r="C12" s="14">
        <v>1349</v>
      </c>
      <c r="D12" s="20" t="s">
        <v>33</v>
      </c>
      <c r="E12" s="20" t="s">
        <v>113</v>
      </c>
      <c r="F12" s="21" t="s">
        <v>94</v>
      </c>
      <c r="G12" s="22">
        <v>2460911.02</v>
      </c>
      <c r="H12" s="20" t="s">
        <v>124</v>
      </c>
      <c r="I12" s="20" t="s">
        <v>110</v>
      </c>
      <c r="J12" s="21" t="s">
        <v>285</v>
      </c>
      <c r="K12" s="36">
        <v>2170891.8199999998</v>
      </c>
      <c r="L12" s="36">
        <v>35000</v>
      </c>
      <c r="M12" s="36">
        <v>0</v>
      </c>
      <c r="N12" s="14">
        <v>7703307990</v>
      </c>
    </row>
    <row r="13" spans="1:14" s="18" customFormat="1" x14ac:dyDescent="0.2">
      <c r="A13" s="13" t="s">
        <v>241</v>
      </c>
      <c r="B13" s="13" t="s">
        <v>22</v>
      </c>
      <c r="C13" s="20" t="s">
        <v>201</v>
      </c>
      <c r="D13" s="13" t="s">
        <v>106</v>
      </c>
      <c r="E13" s="13" t="s">
        <v>20</v>
      </c>
      <c r="F13" s="11" t="s">
        <v>202</v>
      </c>
      <c r="G13" s="15">
        <v>362860.44</v>
      </c>
      <c r="H13" s="13" t="s">
        <v>20</v>
      </c>
      <c r="I13" s="13" t="s">
        <v>20</v>
      </c>
      <c r="J13" s="13" t="str">
        <f>"01.2017"</f>
        <v>01.2017</v>
      </c>
      <c r="K13" s="12">
        <v>362860.44</v>
      </c>
      <c r="L13" s="12">
        <v>362860.44</v>
      </c>
      <c r="M13" s="12">
        <v>0</v>
      </c>
      <c r="N13" s="16">
        <v>7725671591</v>
      </c>
    </row>
    <row r="14" spans="1:14" s="18" customFormat="1" x14ac:dyDescent="0.2">
      <c r="A14" s="13" t="s">
        <v>241</v>
      </c>
      <c r="B14" s="13" t="s">
        <v>22</v>
      </c>
      <c r="C14" s="20" t="s">
        <v>203</v>
      </c>
      <c r="D14" s="13" t="s">
        <v>119</v>
      </c>
      <c r="E14" s="13" t="s">
        <v>10</v>
      </c>
      <c r="F14" s="11" t="s">
        <v>202</v>
      </c>
      <c r="G14" s="15">
        <v>755906.12</v>
      </c>
      <c r="H14" s="13" t="s">
        <v>10</v>
      </c>
      <c r="I14" s="13" t="s">
        <v>10</v>
      </c>
      <c r="J14" s="13" t="str">
        <f>"05.2017"</f>
        <v>05.2017</v>
      </c>
      <c r="K14" s="12">
        <v>755906.12</v>
      </c>
      <c r="L14" s="12">
        <v>0</v>
      </c>
      <c r="M14" s="12">
        <v>0</v>
      </c>
      <c r="N14" s="16">
        <v>7725671591</v>
      </c>
    </row>
    <row r="15" spans="1:14" s="29" customFormat="1" x14ac:dyDescent="0.2">
      <c r="A15" s="20" t="s">
        <v>241</v>
      </c>
      <c r="B15" s="20" t="s">
        <v>22</v>
      </c>
      <c r="C15" s="20" t="s">
        <v>223</v>
      </c>
      <c r="D15" s="20" t="s">
        <v>224</v>
      </c>
      <c r="E15" s="20" t="s">
        <v>109</v>
      </c>
      <c r="F15" s="21" t="s">
        <v>222</v>
      </c>
      <c r="G15" s="22">
        <v>208606.12</v>
      </c>
      <c r="H15" s="20" t="s">
        <v>109</v>
      </c>
      <c r="I15" s="20" t="s">
        <v>109</v>
      </c>
      <c r="J15" s="20" t="str">
        <f>"03.2016"</f>
        <v>03.2016</v>
      </c>
      <c r="K15" s="36">
        <v>208606.12</v>
      </c>
      <c r="L15" s="36">
        <v>208606.12</v>
      </c>
      <c r="M15" s="36">
        <v>0</v>
      </c>
      <c r="N15" s="14">
        <v>773002392916</v>
      </c>
    </row>
    <row r="16" spans="1:14" s="18" customFormat="1" ht="38.25" x14ac:dyDescent="0.2">
      <c r="A16" s="13" t="s">
        <v>125</v>
      </c>
      <c r="B16" s="13" t="s">
        <v>23</v>
      </c>
      <c r="C16" s="14">
        <v>410</v>
      </c>
      <c r="D16" s="13" t="s">
        <v>52</v>
      </c>
      <c r="E16" s="13"/>
      <c r="F16" s="11" t="s">
        <v>84</v>
      </c>
      <c r="G16" s="15">
        <v>305427.93</v>
      </c>
      <c r="H16" s="13" t="s">
        <v>117</v>
      </c>
      <c r="I16" s="13" t="s">
        <v>12</v>
      </c>
      <c r="J16" s="11" t="s">
        <v>269</v>
      </c>
      <c r="K16" s="12">
        <v>217572.56</v>
      </c>
      <c r="L16" s="12">
        <v>0</v>
      </c>
      <c r="M16" s="12">
        <v>0</v>
      </c>
      <c r="N16" s="16">
        <v>504700164735</v>
      </c>
    </row>
    <row r="17" spans="1:14" s="18" customFormat="1" ht="25.5" x14ac:dyDescent="0.2">
      <c r="A17" s="13" t="s">
        <v>125</v>
      </c>
      <c r="B17" s="13" t="s">
        <v>22</v>
      </c>
      <c r="C17" s="14">
        <v>1427</v>
      </c>
      <c r="D17" s="13" t="s">
        <v>85</v>
      </c>
      <c r="E17" s="13"/>
      <c r="F17" s="11" t="s">
        <v>86</v>
      </c>
      <c r="G17" s="15">
        <v>365659.12</v>
      </c>
      <c r="H17" s="13" t="s">
        <v>24</v>
      </c>
      <c r="I17" s="13" t="s">
        <v>12</v>
      </c>
      <c r="J17" s="11" t="s">
        <v>276</v>
      </c>
      <c r="K17" s="12">
        <v>214518.12</v>
      </c>
      <c r="L17" s="12">
        <v>214518.12</v>
      </c>
      <c r="M17" s="12">
        <v>0</v>
      </c>
      <c r="N17" s="16">
        <v>5047133990</v>
      </c>
    </row>
    <row r="18" spans="1:14" s="17" customFormat="1" ht="38.25" x14ac:dyDescent="0.2">
      <c r="A18" s="13" t="s">
        <v>125</v>
      </c>
      <c r="B18" s="13" t="s">
        <v>22</v>
      </c>
      <c r="C18" s="14">
        <v>1450</v>
      </c>
      <c r="D18" s="13" t="s">
        <v>67</v>
      </c>
      <c r="E18" s="13"/>
      <c r="F18" s="11" t="s">
        <v>87</v>
      </c>
      <c r="G18" s="15">
        <v>132352.29999999999</v>
      </c>
      <c r="H18" s="13" t="s">
        <v>64</v>
      </c>
      <c r="I18" s="13" t="s">
        <v>12</v>
      </c>
      <c r="J18" s="11" t="s">
        <v>270</v>
      </c>
      <c r="K18" s="12">
        <v>96668.97</v>
      </c>
      <c r="L18" s="12">
        <v>47621.58</v>
      </c>
      <c r="M18" s="12">
        <v>0</v>
      </c>
      <c r="N18" s="16">
        <v>5047154319</v>
      </c>
    </row>
    <row r="19" spans="1:14" s="18" customFormat="1" ht="51" x14ac:dyDescent="0.2">
      <c r="A19" s="13" t="s">
        <v>125</v>
      </c>
      <c r="B19" s="13" t="s">
        <v>22</v>
      </c>
      <c r="C19" s="14">
        <v>55</v>
      </c>
      <c r="D19" s="13" t="s">
        <v>52</v>
      </c>
      <c r="E19" s="13"/>
      <c r="F19" s="11" t="s">
        <v>90</v>
      </c>
      <c r="G19" s="15">
        <v>424983.21</v>
      </c>
      <c r="H19" s="13" t="s">
        <v>88</v>
      </c>
      <c r="I19" s="13" t="s">
        <v>12</v>
      </c>
      <c r="J19" s="11" t="s">
        <v>263</v>
      </c>
      <c r="K19" s="12">
        <v>350272.69</v>
      </c>
      <c r="L19" s="12">
        <v>216610.09</v>
      </c>
      <c r="M19" s="12">
        <v>0</v>
      </c>
      <c r="N19" s="16">
        <v>7734005245</v>
      </c>
    </row>
    <row r="20" spans="1:14" s="18" customFormat="1" ht="38.25" x14ac:dyDescent="0.2">
      <c r="A20" s="13" t="s">
        <v>125</v>
      </c>
      <c r="B20" s="13" t="s">
        <v>22</v>
      </c>
      <c r="C20" s="14">
        <v>166</v>
      </c>
      <c r="D20" s="13" t="s">
        <v>52</v>
      </c>
      <c r="E20" s="13"/>
      <c r="F20" s="11" t="s">
        <v>91</v>
      </c>
      <c r="G20" s="15">
        <v>330676.28999999998</v>
      </c>
      <c r="H20" s="13" t="s">
        <v>118</v>
      </c>
      <c r="I20" s="13" t="s">
        <v>12</v>
      </c>
      <c r="J20" s="11" t="s">
        <v>271</v>
      </c>
      <c r="K20" s="12">
        <v>37725.979999999996</v>
      </c>
      <c r="L20" s="12">
        <v>37725.979999999996</v>
      </c>
      <c r="M20" s="12">
        <v>0</v>
      </c>
      <c r="N20" s="16">
        <v>5047027960</v>
      </c>
    </row>
    <row r="21" spans="1:14" s="18" customFormat="1" ht="25.5" x14ac:dyDescent="0.2">
      <c r="A21" s="13" t="s">
        <v>125</v>
      </c>
      <c r="B21" s="13" t="s">
        <v>22</v>
      </c>
      <c r="C21" s="14">
        <v>887</v>
      </c>
      <c r="D21" s="13" t="s">
        <v>52</v>
      </c>
      <c r="E21" s="13"/>
      <c r="F21" s="11" t="s">
        <v>93</v>
      </c>
      <c r="G21" s="15">
        <v>79833.440000000002</v>
      </c>
      <c r="H21" s="13" t="s">
        <v>64</v>
      </c>
      <c r="I21" s="13" t="s">
        <v>16</v>
      </c>
      <c r="J21" s="11" t="s">
        <v>272</v>
      </c>
      <c r="K21" s="12">
        <v>79721.72</v>
      </c>
      <c r="L21" s="12">
        <v>0</v>
      </c>
      <c r="M21" s="12">
        <v>0</v>
      </c>
      <c r="N21" s="16">
        <v>5047095840</v>
      </c>
    </row>
    <row r="22" spans="1:14" s="18" customFormat="1" x14ac:dyDescent="0.2">
      <c r="A22" s="13" t="s">
        <v>125</v>
      </c>
      <c r="B22" s="13" t="s">
        <v>22</v>
      </c>
      <c r="C22" s="14">
        <v>1288</v>
      </c>
      <c r="D22" s="19">
        <v>41235</v>
      </c>
      <c r="E22" s="13"/>
      <c r="F22" s="11" t="s">
        <v>346</v>
      </c>
      <c r="G22" s="15">
        <v>44878486.960000001</v>
      </c>
      <c r="H22" s="19">
        <v>41578</v>
      </c>
      <c r="I22" s="19">
        <v>42277</v>
      </c>
      <c r="J22" s="11" t="s">
        <v>351</v>
      </c>
      <c r="K22" s="12">
        <v>0</v>
      </c>
      <c r="L22" s="12">
        <v>0</v>
      </c>
      <c r="M22" s="25">
        <v>44878486.960000001</v>
      </c>
      <c r="N22" s="16">
        <v>7736003162</v>
      </c>
    </row>
    <row r="23" spans="1:14" s="18" customFormat="1" ht="25.5" x14ac:dyDescent="0.2">
      <c r="A23" s="13" t="s">
        <v>125</v>
      </c>
      <c r="B23" s="13" t="s">
        <v>22</v>
      </c>
      <c r="C23" s="14">
        <v>1292</v>
      </c>
      <c r="D23" s="19">
        <v>41275</v>
      </c>
      <c r="E23" s="13"/>
      <c r="F23" s="11" t="s">
        <v>347</v>
      </c>
      <c r="G23" s="15">
        <v>155547.59</v>
      </c>
      <c r="H23" s="19">
        <v>41364</v>
      </c>
      <c r="I23" s="19">
        <v>41578</v>
      </c>
      <c r="J23" s="11" t="s">
        <v>348</v>
      </c>
      <c r="K23" s="12">
        <v>0</v>
      </c>
      <c r="L23" s="12">
        <v>0</v>
      </c>
      <c r="M23" s="12">
        <v>155547.59</v>
      </c>
      <c r="N23" s="16">
        <v>7736003162</v>
      </c>
    </row>
    <row r="24" spans="1:14" s="18" customFormat="1" x14ac:dyDescent="0.2">
      <c r="A24" s="13" t="s">
        <v>125</v>
      </c>
      <c r="B24" s="13" t="s">
        <v>22</v>
      </c>
      <c r="C24" s="14">
        <v>506</v>
      </c>
      <c r="D24" s="19">
        <v>40955</v>
      </c>
      <c r="E24" s="13"/>
      <c r="F24" s="11" t="s">
        <v>349</v>
      </c>
      <c r="G24" s="15">
        <v>36388.200000000004</v>
      </c>
      <c r="H24" s="19">
        <v>41029</v>
      </c>
      <c r="I24" s="19">
        <v>41274</v>
      </c>
      <c r="J24" s="11" t="s">
        <v>340</v>
      </c>
      <c r="K24" s="12">
        <v>0</v>
      </c>
      <c r="L24" s="12">
        <v>0</v>
      </c>
      <c r="M24" s="12">
        <v>36388.200000000004</v>
      </c>
      <c r="N24" s="16">
        <v>7706033829</v>
      </c>
    </row>
    <row r="25" spans="1:14" s="18" customFormat="1" x14ac:dyDescent="0.2">
      <c r="A25" s="13" t="s">
        <v>125</v>
      </c>
      <c r="B25" s="13" t="s">
        <v>22</v>
      </c>
      <c r="C25" s="14">
        <v>506</v>
      </c>
      <c r="D25" s="19">
        <v>41275</v>
      </c>
      <c r="E25" s="13"/>
      <c r="F25" s="11" t="s">
        <v>349</v>
      </c>
      <c r="G25" s="15">
        <v>20106</v>
      </c>
      <c r="H25" s="19">
        <v>41305</v>
      </c>
      <c r="I25" s="19">
        <v>41425</v>
      </c>
      <c r="J25" s="11" t="s">
        <v>350</v>
      </c>
      <c r="K25" s="12">
        <v>0</v>
      </c>
      <c r="L25" s="12">
        <v>0</v>
      </c>
      <c r="M25" s="12">
        <v>20106</v>
      </c>
      <c r="N25" s="16">
        <v>7706033829</v>
      </c>
    </row>
    <row r="26" spans="1:14" s="18" customFormat="1" ht="25.5" x14ac:dyDescent="0.2">
      <c r="A26" s="13" t="s">
        <v>125</v>
      </c>
      <c r="B26" s="13" t="s">
        <v>22</v>
      </c>
      <c r="C26" s="14">
        <v>1435</v>
      </c>
      <c r="D26" s="19">
        <v>41961</v>
      </c>
      <c r="E26" s="13"/>
      <c r="F26" s="11" t="s">
        <v>352</v>
      </c>
      <c r="G26" s="15">
        <v>2886111.0799999996</v>
      </c>
      <c r="H26" s="19">
        <v>41973</v>
      </c>
      <c r="I26" s="19">
        <v>42124</v>
      </c>
      <c r="J26" s="11" t="s">
        <v>353</v>
      </c>
      <c r="K26" s="12">
        <v>0</v>
      </c>
      <c r="L26" s="12">
        <v>0</v>
      </c>
      <c r="M26" s="12">
        <v>2886111.0799999996</v>
      </c>
      <c r="N26" s="16">
        <v>7735102555</v>
      </c>
    </row>
    <row r="27" spans="1:14" s="18" customFormat="1" ht="38.25" x14ac:dyDescent="0.2">
      <c r="A27" s="13" t="s">
        <v>125</v>
      </c>
      <c r="B27" s="13" t="s">
        <v>22</v>
      </c>
      <c r="C27" s="14">
        <v>524</v>
      </c>
      <c r="D27" s="13" t="s">
        <v>52</v>
      </c>
      <c r="E27" s="13"/>
      <c r="F27" s="11" t="s">
        <v>95</v>
      </c>
      <c r="G27" s="15">
        <v>38459.839999999997</v>
      </c>
      <c r="H27" s="13" t="s">
        <v>64</v>
      </c>
      <c r="I27" s="13" t="s">
        <v>12</v>
      </c>
      <c r="J27" s="11" t="s">
        <v>270</v>
      </c>
      <c r="K27" s="12">
        <v>29918.13</v>
      </c>
      <c r="L27" s="12">
        <v>0</v>
      </c>
      <c r="M27" s="12">
        <v>0</v>
      </c>
      <c r="N27" s="16">
        <v>7709154317</v>
      </c>
    </row>
    <row r="28" spans="1:14" s="18" customFormat="1" ht="51" x14ac:dyDescent="0.2">
      <c r="A28" s="13" t="s">
        <v>125</v>
      </c>
      <c r="B28" s="13" t="s">
        <v>22</v>
      </c>
      <c r="C28" s="14">
        <v>531</v>
      </c>
      <c r="D28" s="13" t="s">
        <v>52</v>
      </c>
      <c r="E28" s="13"/>
      <c r="F28" s="11" t="s">
        <v>96</v>
      </c>
      <c r="G28" s="15">
        <v>6697.6</v>
      </c>
      <c r="H28" s="13" t="s">
        <v>123</v>
      </c>
      <c r="I28" s="13" t="s">
        <v>16</v>
      </c>
      <c r="J28" s="11" t="s">
        <v>264</v>
      </c>
      <c r="K28" s="12">
        <v>5842.6999999999989</v>
      </c>
      <c r="L28" s="12">
        <v>5842.6999999999989</v>
      </c>
      <c r="M28" s="12">
        <v>0</v>
      </c>
      <c r="N28" s="16">
        <v>5047010973</v>
      </c>
    </row>
    <row r="29" spans="1:14" s="23" customFormat="1" ht="25.5" x14ac:dyDescent="0.2">
      <c r="A29" s="20" t="s">
        <v>125</v>
      </c>
      <c r="B29" s="20" t="s">
        <v>22</v>
      </c>
      <c r="C29" s="14">
        <v>1265</v>
      </c>
      <c r="D29" s="20" t="s">
        <v>52</v>
      </c>
      <c r="E29" s="20"/>
      <c r="F29" s="21" t="s">
        <v>98</v>
      </c>
      <c r="G29" s="22">
        <v>183908.47</v>
      </c>
      <c r="H29" s="20" t="s">
        <v>13</v>
      </c>
      <c r="I29" s="20" t="s">
        <v>11</v>
      </c>
      <c r="J29" s="21" t="s">
        <v>278</v>
      </c>
      <c r="K29" s="36">
        <v>136133.89000000001</v>
      </c>
      <c r="L29" s="36">
        <v>0</v>
      </c>
      <c r="M29" s="36">
        <v>0</v>
      </c>
      <c r="N29" s="14">
        <v>7743862278</v>
      </c>
    </row>
    <row r="30" spans="1:14" s="18" customFormat="1" ht="25.5" x14ac:dyDescent="0.2">
      <c r="A30" s="13" t="s">
        <v>125</v>
      </c>
      <c r="B30" s="13" t="s">
        <v>99</v>
      </c>
      <c r="C30" s="14">
        <v>1501</v>
      </c>
      <c r="D30" s="13" t="s">
        <v>100</v>
      </c>
      <c r="E30" s="13"/>
      <c r="F30" s="11" t="s">
        <v>101</v>
      </c>
      <c r="G30" s="15">
        <v>4924077.05</v>
      </c>
      <c r="H30" s="13" t="s">
        <v>109</v>
      </c>
      <c r="I30" s="13" t="s">
        <v>12</v>
      </c>
      <c r="J30" s="11" t="s">
        <v>279</v>
      </c>
      <c r="K30" s="12">
        <v>4655050.58</v>
      </c>
      <c r="L30" s="12">
        <v>0</v>
      </c>
      <c r="M30" s="12">
        <v>0</v>
      </c>
      <c r="N30" s="16">
        <v>7810589820</v>
      </c>
    </row>
    <row r="31" spans="1:14" s="18" customFormat="1" ht="25.5" x14ac:dyDescent="0.2">
      <c r="A31" s="13" t="s">
        <v>125</v>
      </c>
      <c r="B31" s="13" t="s">
        <v>103</v>
      </c>
      <c r="C31" s="14">
        <v>1477</v>
      </c>
      <c r="D31" s="13" t="s">
        <v>55</v>
      </c>
      <c r="E31" s="13" t="s">
        <v>27</v>
      </c>
      <c r="F31" s="11" t="s">
        <v>104</v>
      </c>
      <c r="G31" s="15">
        <v>865980.26</v>
      </c>
      <c r="H31" s="13" t="s">
        <v>64</v>
      </c>
      <c r="I31" s="13" t="s">
        <v>25</v>
      </c>
      <c r="J31" s="11" t="s">
        <v>274</v>
      </c>
      <c r="K31" s="12">
        <v>408634.72</v>
      </c>
      <c r="L31" s="12">
        <v>408634.72</v>
      </c>
      <c r="M31" s="12">
        <v>0</v>
      </c>
      <c r="N31" s="16">
        <v>5047026250</v>
      </c>
    </row>
    <row r="32" spans="1:14" s="18" customFormat="1" x14ac:dyDescent="0.2">
      <c r="A32" s="13" t="s">
        <v>241</v>
      </c>
      <c r="B32" s="13" t="s">
        <v>22</v>
      </c>
      <c r="C32" s="20" t="s">
        <v>210</v>
      </c>
      <c r="D32" s="13" t="s">
        <v>131</v>
      </c>
      <c r="E32" s="13" t="s">
        <v>211</v>
      </c>
      <c r="F32" s="11" t="s">
        <v>212</v>
      </c>
      <c r="G32" s="15">
        <v>135136.62</v>
      </c>
      <c r="H32" s="13" t="s">
        <v>45</v>
      </c>
      <c r="I32" s="13" t="s">
        <v>26</v>
      </c>
      <c r="J32" s="13" t="s">
        <v>280</v>
      </c>
      <c r="K32" s="12">
        <v>135136.62</v>
      </c>
      <c r="L32" s="12">
        <v>135136.62</v>
      </c>
      <c r="M32" s="12">
        <v>0</v>
      </c>
      <c r="N32" s="16">
        <v>7705560974</v>
      </c>
    </row>
    <row r="33" spans="1:14" s="18" customFormat="1" ht="25.5" x14ac:dyDescent="0.2">
      <c r="A33" s="13" t="s">
        <v>241</v>
      </c>
      <c r="B33" s="13" t="s">
        <v>22</v>
      </c>
      <c r="C33" s="20" t="s">
        <v>213</v>
      </c>
      <c r="D33" s="13" t="s">
        <v>38</v>
      </c>
      <c r="E33" s="13"/>
      <c r="F33" s="13" t="s">
        <v>214</v>
      </c>
      <c r="G33" s="15">
        <v>45955.03</v>
      </c>
      <c r="H33" s="19">
        <v>42400</v>
      </c>
      <c r="I33" s="19">
        <v>42643</v>
      </c>
      <c r="J33" s="11" t="s">
        <v>281</v>
      </c>
      <c r="K33" s="12">
        <v>45955.03</v>
      </c>
      <c r="L33" s="12">
        <v>45955.03</v>
      </c>
      <c r="M33" s="12">
        <v>0</v>
      </c>
      <c r="N33" s="16">
        <v>5003019538</v>
      </c>
    </row>
    <row r="34" spans="1:14" s="18" customFormat="1" x14ac:dyDescent="0.2">
      <c r="A34" s="13" t="s">
        <v>241</v>
      </c>
      <c r="B34" s="13" t="s">
        <v>22</v>
      </c>
      <c r="C34" s="20" t="s">
        <v>218</v>
      </c>
      <c r="D34" s="13" t="s">
        <v>191</v>
      </c>
      <c r="E34" s="13"/>
      <c r="F34" s="11" t="s">
        <v>219</v>
      </c>
      <c r="G34" s="15">
        <v>2897601.84</v>
      </c>
      <c r="H34" s="13" t="s">
        <v>46</v>
      </c>
      <c r="I34" s="13" t="s">
        <v>25</v>
      </c>
      <c r="J34" s="13" t="s">
        <v>282</v>
      </c>
      <c r="K34" s="12">
        <v>0</v>
      </c>
      <c r="L34" s="12">
        <v>0</v>
      </c>
      <c r="M34" s="12">
        <v>2897601.84</v>
      </c>
      <c r="N34" s="16">
        <v>5030056754</v>
      </c>
    </row>
    <row r="35" spans="1:14" s="18" customFormat="1" x14ac:dyDescent="0.2">
      <c r="A35" s="13" t="s">
        <v>241</v>
      </c>
      <c r="B35" s="13" t="s">
        <v>22</v>
      </c>
      <c r="C35" s="20" t="s">
        <v>220</v>
      </c>
      <c r="D35" s="13" t="s">
        <v>38</v>
      </c>
      <c r="E35" s="13"/>
      <c r="F35" s="13" t="s">
        <v>221</v>
      </c>
      <c r="G35" s="15">
        <v>80126.5</v>
      </c>
      <c r="H35" s="13" t="s">
        <v>81</v>
      </c>
      <c r="I35" s="13" t="s">
        <v>26</v>
      </c>
      <c r="J35" s="11" t="s">
        <v>284</v>
      </c>
      <c r="K35" s="12">
        <v>80126.5</v>
      </c>
      <c r="L35" s="12">
        <v>80126.5</v>
      </c>
      <c r="M35" s="12">
        <v>0</v>
      </c>
      <c r="N35" s="16">
        <v>5074003911</v>
      </c>
    </row>
    <row r="36" spans="1:14" s="18" customFormat="1" x14ac:dyDescent="0.2">
      <c r="A36" s="13" t="s">
        <v>30</v>
      </c>
      <c r="B36" s="13" t="s">
        <v>22</v>
      </c>
      <c r="C36" s="20">
        <v>1060</v>
      </c>
      <c r="D36" s="13"/>
      <c r="E36" s="13"/>
      <c r="F36" s="13" t="s">
        <v>333</v>
      </c>
      <c r="G36" s="15">
        <v>584959.06000000006</v>
      </c>
      <c r="H36" s="19">
        <v>41670</v>
      </c>
      <c r="I36" s="19">
        <v>42460</v>
      </c>
      <c r="J36" s="11" t="s">
        <v>334</v>
      </c>
      <c r="K36" s="12">
        <v>584959.06000000006</v>
      </c>
      <c r="L36" s="12">
        <v>584959.06000000006</v>
      </c>
      <c r="M36" s="12">
        <v>0</v>
      </c>
      <c r="N36" s="16">
        <v>7705008315</v>
      </c>
    </row>
    <row r="37" spans="1:14" s="18" customFormat="1" x14ac:dyDescent="0.2">
      <c r="A37" s="13" t="s">
        <v>30</v>
      </c>
      <c r="B37" s="13" t="s">
        <v>22</v>
      </c>
      <c r="C37" s="20" t="s">
        <v>332</v>
      </c>
      <c r="D37" s="13"/>
      <c r="E37" s="13"/>
      <c r="F37" s="13" t="s">
        <v>333</v>
      </c>
      <c r="G37" s="15">
        <v>331000.59000000003</v>
      </c>
      <c r="H37" s="19">
        <v>41729</v>
      </c>
      <c r="I37" s="19">
        <v>41912</v>
      </c>
      <c r="J37" s="11" t="s">
        <v>335</v>
      </c>
      <c r="K37" s="12">
        <v>331000.59000000003</v>
      </c>
      <c r="L37" s="12">
        <v>0</v>
      </c>
      <c r="M37" s="12">
        <v>0</v>
      </c>
      <c r="N37" s="16">
        <v>7705008315</v>
      </c>
    </row>
    <row r="38" spans="1:14" s="18" customFormat="1" x14ac:dyDescent="0.2">
      <c r="A38" s="13" t="s">
        <v>254</v>
      </c>
      <c r="B38" s="13" t="s">
        <v>105</v>
      </c>
      <c r="C38" s="20" t="s">
        <v>242</v>
      </c>
      <c r="D38" s="13" t="s">
        <v>243</v>
      </c>
      <c r="E38" s="13"/>
      <c r="F38" s="11" t="s">
        <v>244</v>
      </c>
      <c r="G38" s="15">
        <v>490632.19</v>
      </c>
      <c r="H38" s="13" t="s">
        <v>20</v>
      </c>
      <c r="I38" s="13" t="s">
        <v>46</v>
      </c>
      <c r="J38" s="13" t="s">
        <v>283</v>
      </c>
      <c r="K38" s="25">
        <v>490632.19</v>
      </c>
      <c r="L38" s="25">
        <v>0</v>
      </c>
      <c r="M38" s="25">
        <v>0</v>
      </c>
      <c r="N38" s="16">
        <v>7735090740</v>
      </c>
    </row>
    <row r="39" spans="1:14" s="18" customFormat="1" x14ac:dyDescent="0.2">
      <c r="A39" s="13" t="s">
        <v>125</v>
      </c>
      <c r="B39" s="13" t="s">
        <v>107</v>
      </c>
      <c r="C39" s="14">
        <v>1218</v>
      </c>
      <c r="D39" s="19">
        <v>41275</v>
      </c>
      <c r="E39" s="19">
        <v>41639</v>
      </c>
      <c r="F39" s="11" t="s">
        <v>108</v>
      </c>
      <c r="G39" s="15">
        <v>28513.29</v>
      </c>
      <c r="H39" s="19">
        <v>41578</v>
      </c>
      <c r="I39" s="19">
        <v>41639</v>
      </c>
      <c r="J39" s="13" t="s">
        <v>266</v>
      </c>
      <c r="K39" s="12">
        <v>28513.29</v>
      </c>
      <c r="L39" s="12">
        <v>28513.29</v>
      </c>
      <c r="M39" s="12">
        <v>0</v>
      </c>
      <c r="N39" s="16">
        <v>5047095230</v>
      </c>
    </row>
    <row r="40" spans="1:14" s="18" customFormat="1" x14ac:dyDescent="0.2">
      <c r="A40" s="13" t="s">
        <v>125</v>
      </c>
      <c r="B40" s="13" t="s">
        <v>107</v>
      </c>
      <c r="C40" s="14">
        <v>1218</v>
      </c>
      <c r="D40" s="13" t="s">
        <v>52</v>
      </c>
      <c r="E40" s="13" t="s">
        <v>89</v>
      </c>
      <c r="F40" s="11" t="s">
        <v>108</v>
      </c>
      <c r="G40" s="15">
        <v>220259.76</v>
      </c>
      <c r="H40" s="13" t="s">
        <v>122</v>
      </c>
      <c r="I40" s="13" t="s">
        <v>89</v>
      </c>
      <c r="J40" s="13" t="s">
        <v>265</v>
      </c>
      <c r="K40" s="12">
        <v>109454.98999999999</v>
      </c>
      <c r="L40" s="12">
        <v>109454.98999999999</v>
      </c>
      <c r="M40" s="12">
        <v>0</v>
      </c>
      <c r="N40" s="16">
        <v>5047095230</v>
      </c>
    </row>
    <row r="41" spans="1:14" s="18" customFormat="1" x14ac:dyDescent="0.2">
      <c r="A41" s="13" t="s">
        <v>125</v>
      </c>
      <c r="B41" s="13" t="s">
        <v>107</v>
      </c>
      <c r="C41" s="14">
        <v>555</v>
      </c>
      <c r="D41" s="13" t="s">
        <v>52</v>
      </c>
      <c r="E41" s="13" t="s">
        <v>89</v>
      </c>
      <c r="F41" s="11" t="s">
        <v>111</v>
      </c>
      <c r="G41" s="15">
        <v>9149.16</v>
      </c>
      <c r="H41" s="13" t="s">
        <v>114</v>
      </c>
      <c r="I41" s="13" t="s">
        <v>64</v>
      </c>
      <c r="J41" s="13" t="s">
        <v>273</v>
      </c>
      <c r="K41" s="12">
        <v>9149.16</v>
      </c>
      <c r="L41" s="12">
        <v>9149.16</v>
      </c>
      <c r="M41" s="12">
        <v>0</v>
      </c>
      <c r="N41" s="16">
        <v>5047038440</v>
      </c>
    </row>
    <row r="42" spans="1:14" s="18" customFormat="1" x14ac:dyDescent="0.2">
      <c r="A42" s="13" t="s">
        <v>125</v>
      </c>
      <c r="B42" s="13" t="s">
        <v>107</v>
      </c>
      <c r="C42" s="14">
        <v>1183</v>
      </c>
      <c r="D42" s="19">
        <v>40984</v>
      </c>
      <c r="E42" s="19">
        <v>41608</v>
      </c>
      <c r="F42" s="11" t="s">
        <v>112</v>
      </c>
      <c r="G42" s="15">
        <v>130781.32</v>
      </c>
      <c r="H42" s="19">
        <v>41639</v>
      </c>
      <c r="I42" s="19">
        <v>41639</v>
      </c>
      <c r="J42" s="13" t="str">
        <f>"12.2013"</f>
        <v>12.2013</v>
      </c>
      <c r="K42" s="12">
        <v>0</v>
      </c>
      <c r="L42" s="12">
        <v>130781.32</v>
      </c>
      <c r="M42" s="12">
        <v>130781.32</v>
      </c>
      <c r="N42" s="16">
        <v>7734005823</v>
      </c>
    </row>
    <row r="43" spans="1:14" s="18" customFormat="1" ht="38.25" x14ac:dyDescent="0.2">
      <c r="A43" s="13" t="s">
        <v>125</v>
      </c>
      <c r="B43" s="13" t="s">
        <v>107</v>
      </c>
      <c r="C43" s="14">
        <v>1183</v>
      </c>
      <c r="D43" s="13" t="s">
        <v>33</v>
      </c>
      <c r="E43" s="13" t="s">
        <v>25</v>
      </c>
      <c r="F43" s="11" t="s">
        <v>112</v>
      </c>
      <c r="G43" s="15">
        <v>1325089.5</v>
      </c>
      <c r="H43" s="13" t="s">
        <v>122</v>
      </c>
      <c r="I43" s="13" t="s">
        <v>25</v>
      </c>
      <c r="J43" s="11" t="s">
        <v>267</v>
      </c>
      <c r="K43" s="12">
        <v>0</v>
      </c>
      <c r="L43" s="12">
        <v>558399.76</v>
      </c>
      <c r="M43" s="12">
        <v>775222.8</v>
      </c>
      <c r="N43" s="16">
        <v>7734005823</v>
      </c>
    </row>
    <row r="44" spans="1:14" s="18" customFormat="1" ht="38.25" x14ac:dyDescent="0.2">
      <c r="A44" s="13" t="s">
        <v>125</v>
      </c>
      <c r="B44" s="13" t="s">
        <v>107</v>
      </c>
      <c r="C44" s="14">
        <v>170</v>
      </c>
      <c r="D44" s="13" t="s">
        <v>52</v>
      </c>
      <c r="E44" s="13" t="s">
        <v>89</v>
      </c>
      <c r="F44" s="11" t="s">
        <v>115</v>
      </c>
      <c r="G44" s="15">
        <v>14865.75</v>
      </c>
      <c r="H44" s="13" t="s">
        <v>122</v>
      </c>
      <c r="I44" s="13" t="s">
        <v>89</v>
      </c>
      <c r="J44" s="11" t="s">
        <v>268</v>
      </c>
      <c r="K44" s="25">
        <v>7480.15</v>
      </c>
      <c r="L44" s="25">
        <v>7480.15</v>
      </c>
      <c r="M44" s="25">
        <v>0</v>
      </c>
      <c r="N44" s="16">
        <v>5044043667</v>
      </c>
    </row>
    <row r="45" spans="1:14" s="18" customFormat="1" x14ac:dyDescent="0.2">
      <c r="A45" s="13" t="s">
        <v>125</v>
      </c>
      <c r="B45" s="13" t="s">
        <v>107</v>
      </c>
      <c r="C45" s="14">
        <v>1373</v>
      </c>
      <c r="D45" s="13" t="s">
        <v>52</v>
      </c>
      <c r="E45" s="13" t="s">
        <v>60</v>
      </c>
      <c r="F45" s="11" t="s">
        <v>116</v>
      </c>
      <c r="G45" s="15">
        <v>674029.34</v>
      </c>
      <c r="H45" s="13" t="s">
        <v>74</v>
      </c>
      <c r="I45" s="13" t="s">
        <v>60</v>
      </c>
      <c r="J45" s="13" t="s">
        <v>275</v>
      </c>
      <c r="K45" s="25">
        <v>674029.34</v>
      </c>
      <c r="L45" s="25">
        <v>674029.34</v>
      </c>
      <c r="M45" s="25">
        <v>0</v>
      </c>
      <c r="N45" s="16">
        <v>7506000600</v>
      </c>
    </row>
    <row r="46" spans="1:14" s="10" customFormat="1" ht="14.25" x14ac:dyDescent="0.2">
      <c r="A46" s="47" t="s">
        <v>261</v>
      </c>
      <c r="B46" s="48"/>
      <c r="C46" s="48"/>
      <c r="D46" s="48"/>
      <c r="E46" s="48"/>
      <c r="F46" s="7" t="s">
        <v>355</v>
      </c>
      <c r="G46" s="8">
        <f>SUM(G9:G45)</f>
        <v>66850347.619999997</v>
      </c>
      <c r="H46" s="7"/>
      <c r="I46" s="7"/>
      <c r="J46" s="7"/>
      <c r="K46" s="8">
        <f t="shared" ref="K46:M46" si="0">SUM(K9:K45)</f>
        <v>12677417.26</v>
      </c>
      <c r="L46" s="8">
        <f t="shared" si="0"/>
        <v>4139721.7100000004</v>
      </c>
      <c r="M46" s="8">
        <f t="shared" si="0"/>
        <v>51780245.789999999</v>
      </c>
      <c r="N46" s="9"/>
    </row>
    <row r="47" spans="1:14" x14ac:dyDescent="0.2">
      <c r="L47" s="37"/>
    </row>
    <row r="50" spans="12:12" x14ac:dyDescent="0.2">
      <c r="L50" s="37"/>
    </row>
  </sheetData>
  <autoFilter ref="A8:N46"/>
  <mergeCells count="18">
    <mergeCell ref="C2:N2"/>
    <mergeCell ref="K4:M4"/>
    <mergeCell ref="A46:E46"/>
    <mergeCell ref="N4:N6"/>
    <mergeCell ref="A4:A6"/>
    <mergeCell ref="B4:B6"/>
    <mergeCell ref="C4:C6"/>
    <mergeCell ref="D4:D6"/>
    <mergeCell ref="E4:E6"/>
    <mergeCell ref="F4:F6"/>
    <mergeCell ref="K5:K6"/>
    <mergeCell ref="L5:L6"/>
    <mergeCell ref="M5:M6"/>
    <mergeCell ref="I5:I6"/>
    <mergeCell ref="J5:J6"/>
    <mergeCell ref="G4:J4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2" sqref="A2:L2"/>
    </sheetView>
  </sheetViews>
  <sheetFormatPr defaultColWidth="9" defaultRowHeight="15" x14ac:dyDescent="0.25"/>
  <cols>
    <col min="1" max="1" width="16" style="27" customWidth="1"/>
    <col min="2" max="3" width="13" style="27" customWidth="1"/>
    <col min="4" max="4" width="40" style="27" customWidth="1"/>
    <col min="5" max="8" width="18" style="27" customWidth="1"/>
    <col min="9" max="11" width="13.42578125" style="27" customWidth="1"/>
    <col min="12" max="12" width="19" style="27" customWidth="1"/>
    <col min="13" max="16384" width="9" style="26"/>
  </cols>
  <sheetData>
    <row r="1" spans="1:12" ht="15.95" customHeight="1" x14ac:dyDescent="0.25"/>
    <row r="2" spans="1:12" ht="48.75" customHeight="1" x14ac:dyDescent="0.25">
      <c r="A2" s="61" t="s">
        <v>359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1.1" customHeight="1" x14ac:dyDescent="0.25"/>
    <row r="4" spans="1:12" s="27" customFormat="1" ht="42" customHeight="1" x14ac:dyDescent="0.25">
      <c r="A4" s="44" t="s">
        <v>1</v>
      </c>
      <c r="B4" s="44" t="s">
        <v>2</v>
      </c>
      <c r="C4" s="44" t="s">
        <v>3</v>
      </c>
      <c r="D4" s="44" t="s">
        <v>4</v>
      </c>
      <c r="E4" s="42" t="s">
        <v>5</v>
      </c>
      <c r="F4" s="43"/>
      <c r="G4" s="43"/>
      <c r="H4" s="57"/>
      <c r="I4" s="53" t="s">
        <v>354</v>
      </c>
      <c r="J4" s="54"/>
      <c r="K4" s="55"/>
      <c r="L4" s="56" t="s">
        <v>6</v>
      </c>
    </row>
    <row r="5" spans="1:12" s="27" customFormat="1" ht="42" customHeight="1" x14ac:dyDescent="0.25">
      <c r="A5" s="52"/>
      <c r="B5" s="52"/>
      <c r="C5" s="52"/>
      <c r="D5" s="52"/>
      <c r="E5" s="44" t="s">
        <v>338</v>
      </c>
      <c r="F5" s="44" t="s">
        <v>7</v>
      </c>
      <c r="G5" s="39" t="s">
        <v>8</v>
      </c>
      <c r="H5" s="41" t="s">
        <v>258</v>
      </c>
      <c r="I5" s="44" t="s">
        <v>255</v>
      </c>
      <c r="J5" s="44" t="s">
        <v>256</v>
      </c>
      <c r="K5" s="44" t="s">
        <v>257</v>
      </c>
      <c r="L5" s="50"/>
    </row>
    <row r="6" spans="1:12" s="27" customFormat="1" ht="42" customHeight="1" x14ac:dyDescent="0.25">
      <c r="A6" s="45"/>
      <c r="B6" s="45"/>
      <c r="C6" s="45"/>
      <c r="D6" s="45"/>
      <c r="E6" s="45"/>
      <c r="F6" s="45"/>
      <c r="G6" s="40"/>
      <c r="H6" s="41"/>
      <c r="I6" s="45"/>
      <c r="J6" s="45"/>
      <c r="K6" s="45"/>
      <c r="L6" s="51"/>
    </row>
    <row r="7" spans="1:12" ht="12" customHeigh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12" customHeight="1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</row>
    <row r="9" spans="1:12" s="28" customFormat="1" x14ac:dyDescent="0.25">
      <c r="A9" s="20">
        <v>2038</v>
      </c>
      <c r="B9" s="19">
        <v>42370</v>
      </c>
      <c r="C9" s="13"/>
      <c r="D9" s="11" t="s">
        <v>14</v>
      </c>
      <c r="E9" s="15">
        <v>112132.77</v>
      </c>
      <c r="F9" s="19">
        <v>42428</v>
      </c>
      <c r="G9" s="19">
        <v>42643</v>
      </c>
      <c r="H9" s="13" t="s">
        <v>336</v>
      </c>
      <c r="I9" s="12">
        <v>112132.77</v>
      </c>
      <c r="J9" s="12">
        <v>112132.77</v>
      </c>
      <c r="K9" s="12">
        <v>0</v>
      </c>
      <c r="L9" s="16">
        <v>5116000922</v>
      </c>
    </row>
    <row r="10" spans="1:12" s="28" customFormat="1" x14ac:dyDescent="0.25">
      <c r="A10" s="20" t="s">
        <v>252</v>
      </c>
      <c r="B10" s="13" t="s">
        <v>253</v>
      </c>
      <c r="C10" s="13" t="s">
        <v>46</v>
      </c>
      <c r="D10" s="11" t="s">
        <v>14</v>
      </c>
      <c r="E10" s="15">
        <v>111453.63</v>
      </c>
      <c r="F10" s="13" t="s">
        <v>60</v>
      </c>
      <c r="G10" s="13" t="s">
        <v>92</v>
      </c>
      <c r="H10" s="13" t="s">
        <v>287</v>
      </c>
      <c r="I10" s="25">
        <v>111453.63</v>
      </c>
      <c r="J10" s="25">
        <v>111453.63</v>
      </c>
      <c r="K10" s="25">
        <v>0</v>
      </c>
      <c r="L10" s="16">
        <v>5116000922</v>
      </c>
    </row>
    <row r="11" spans="1:12" s="28" customFormat="1" ht="26.25" x14ac:dyDescent="0.25">
      <c r="A11" s="20">
        <v>2004</v>
      </c>
      <c r="B11" s="19">
        <v>41365</v>
      </c>
      <c r="C11" s="13"/>
      <c r="D11" s="11" t="s">
        <v>330</v>
      </c>
      <c r="E11" s="15">
        <v>101196.29999999999</v>
      </c>
      <c r="F11" s="19">
        <v>41394</v>
      </c>
      <c r="G11" s="19">
        <v>41759</v>
      </c>
      <c r="H11" s="13" t="s">
        <v>331</v>
      </c>
      <c r="I11" s="12">
        <v>8049.71</v>
      </c>
      <c r="J11" s="12">
        <v>8049.71</v>
      </c>
      <c r="K11" s="12">
        <v>101196.29999999999</v>
      </c>
      <c r="L11" s="16">
        <v>5116000922</v>
      </c>
    </row>
    <row r="12" spans="1:12" s="28" customFormat="1" ht="26.25" x14ac:dyDescent="0.25">
      <c r="A12" s="20">
        <v>1142</v>
      </c>
      <c r="B12" s="19">
        <v>40984</v>
      </c>
      <c r="C12" s="13"/>
      <c r="D12" s="11" t="s">
        <v>330</v>
      </c>
      <c r="E12" s="15">
        <v>101810.31</v>
      </c>
      <c r="F12" s="19">
        <v>41029</v>
      </c>
      <c r="G12" s="19">
        <v>41274</v>
      </c>
      <c r="H12" s="13" t="s">
        <v>340</v>
      </c>
      <c r="I12" s="12">
        <v>0</v>
      </c>
      <c r="J12" s="12">
        <v>0</v>
      </c>
      <c r="K12" s="12">
        <v>101810.31</v>
      </c>
      <c r="L12" s="16">
        <v>5116000922</v>
      </c>
    </row>
    <row r="13" spans="1:12" s="28" customFormat="1" ht="26.25" x14ac:dyDescent="0.25">
      <c r="A13" s="20">
        <v>1142</v>
      </c>
      <c r="B13" s="19">
        <v>41275</v>
      </c>
      <c r="C13" s="13"/>
      <c r="D13" s="11" t="s">
        <v>330</v>
      </c>
      <c r="E13" s="15">
        <v>142298.91</v>
      </c>
      <c r="F13" s="19">
        <v>41305</v>
      </c>
      <c r="G13" s="19">
        <v>41639</v>
      </c>
      <c r="H13" s="13" t="s">
        <v>341</v>
      </c>
      <c r="I13" s="12">
        <v>0</v>
      </c>
      <c r="J13" s="12">
        <v>0</v>
      </c>
      <c r="K13" s="12">
        <v>142298.91</v>
      </c>
      <c r="L13" s="16">
        <v>5116000922</v>
      </c>
    </row>
    <row r="14" spans="1:12" s="28" customFormat="1" ht="26.25" x14ac:dyDescent="0.25">
      <c r="A14" s="20">
        <v>1142</v>
      </c>
      <c r="B14" s="19">
        <v>41640</v>
      </c>
      <c r="C14" s="13"/>
      <c r="D14" s="11" t="s">
        <v>330</v>
      </c>
      <c r="E14" s="15">
        <v>85569.98</v>
      </c>
      <c r="F14" s="19">
        <v>41670</v>
      </c>
      <c r="G14" s="19">
        <v>41882</v>
      </c>
      <c r="H14" s="11" t="s">
        <v>343</v>
      </c>
      <c r="I14" s="12">
        <v>0</v>
      </c>
      <c r="J14" s="12">
        <v>0</v>
      </c>
      <c r="K14" s="12">
        <v>85569.98</v>
      </c>
      <c r="L14" s="16">
        <v>5116000922</v>
      </c>
    </row>
    <row r="15" spans="1:12" s="28" customFormat="1" ht="26.25" x14ac:dyDescent="0.25">
      <c r="A15" s="20">
        <v>1186</v>
      </c>
      <c r="B15" s="19">
        <v>41275</v>
      </c>
      <c r="C15" s="13"/>
      <c r="D15" s="11" t="s">
        <v>330</v>
      </c>
      <c r="E15" s="15">
        <v>418134.61</v>
      </c>
      <c r="F15" s="19">
        <v>41305</v>
      </c>
      <c r="G15" s="19">
        <v>41639</v>
      </c>
      <c r="H15" s="13" t="s">
        <v>342</v>
      </c>
      <c r="I15" s="12">
        <v>0</v>
      </c>
      <c r="J15" s="12">
        <v>0</v>
      </c>
      <c r="K15" s="12">
        <v>418134.61</v>
      </c>
      <c r="L15" s="16">
        <v>5116000922</v>
      </c>
    </row>
    <row r="16" spans="1:12" s="28" customFormat="1" ht="26.25" x14ac:dyDescent="0.25">
      <c r="A16" s="20">
        <v>1186</v>
      </c>
      <c r="B16" s="19">
        <v>40984</v>
      </c>
      <c r="C16" s="13"/>
      <c r="D16" s="11" t="s">
        <v>330</v>
      </c>
      <c r="E16" s="15">
        <v>252117.41</v>
      </c>
      <c r="F16" s="19">
        <v>41029</v>
      </c>
      <c r="G16" s="19">
        <v>41274</v>
      </c>
      <c r="H16" s="13" t="s">
        <v>340</v>
      </c>
      <c r="I16" s="12">
        <v>0</v>
      </c>
      <c r="J16" s="12">
        <v>0</v>
      </c>
      <c r="K16" s="12">
        <v>252117.41</v>
      </c>
      <c r="L16" s="16">
        <v>5116000922</v>
      </c>
    </row>
    <row r="17" spans="1:12" s="28" customFormat="1" ht="26.25" x14ac:dyDescent="0.25">
      <c r="A17" s="20">
        <v>1186</v>
      </c>
      <c r="B17" s="19">
        <v>41640</v>
      </c>
      <c r="C17" s="13"/>
      <c r="D17" s="11" t="s">
        <v>330</v>
      </c>
      <c r="E17" s="15">
        <v>223270.12</v>
      </c>
      <c r="F17" s="19">
        <v>41670</v>
      </c>
      <c r="G17" s="19">
        <v>41882</v>
      </c>
      <c r="H17" s="11" t="s">
        <v>343</v>
      </c>
      <c r="I17" s="12">
        <v>0</v>
      </c>
      <c r="J17" s="12">
        <v>0</v>
      </c>
      <c r="K17" s="12">
        <v>223270.12</v>
      </c>
      <c r="L17" s="16">
        <v>5116000922</v>
      </c>
    </row>
    <row r="18" spans="1:12" s="28" customFormat="1" ht="26.25" x14ac:dyDescent="0.25">
      <c r="A18" s="20">
        <v>1350</v>
      </c>
      <c r="B18" s="19">
        <v>41589</v>
      </c>
      <c r="C18" s="13"/>
      <c r="D18" s="11" t="s">
        <v>344</v>
      </c>
      <c r="E18" s="15">
        <v>5158337.1500000004</v>
      </c>
      <c r="F18" s="19">
        <v>41973</v>
      </c>
      <c r="G18" s="19">
        <v>42247</v>
      </c>
      <c r="H18" s="11" t="s">
        <v>345</v>
      </c>
      <c r="I18" s="12">
        <v>0</v>
      </c>
      <c r="J18" s="12">
        <v>0</v>
      </c>
      <c r="K18" s="12">
        <v>3333313.97</v>
      </c>
      <c r="L18" s="16">
        <v>7702707386</v>
      </c>
    </row>
    <row r="19" spans="1:12" s="28" customFormat="1" ht="26.25" x14ac:dyDescent="0.25">
      <c r="A19" s="21" t="s">
        <v>130</v>
      </c>
      <c r="B19" s="13" t="s">
        <v>15</v>
      </c>
      <c r="C19" s="13" t="s">
        <v>9</v>
      </c>
      <c r="D19" s="11" t="s">
        <v>129</v>
      </c>
      <c r="E19" s="15">
        <v>369099.01</v>
      </c>
      <c r="F19" s="19">
        <v>42582</v>
      </c>
      <c r="G19" s="19">
        <v>42674</v>
      </c>
      <c r="H19" s="13" t="s">
        <v>339</v>
      </c>
      <c r="I19" s="25">
        <v>369099.01</v>
      </c>
      <c r="J19" s="25">
        <v>0</v>
      </c>
      <c r="K19" s="25">
        <v>0</v>
      </c>
      <c r="L19" s="16">
        <v>7841443420</v>
      </c>
    </row>
    <row r="20" spans="1:12" s="10" customFormat="1" ht="14.25" x14ac:dyDescent="0.2">
      <c r="A20" s="48"/>
      <c r="B20" s="48"/>
      <c r="C20" s="48"/>
      <c r="D20" s="7" t="s">
        <v>356</v>
      </c>
      <c r="E20" s="8">
        <f>SUM(E9:E19)</f>
        <v>7075420.2000000002</v>
      </c>
      <c r="F20" s="7"/>
      <c r="G20" s="7"/>
      <c r="H20" s="7"/>
      <c r="I20" s="8">
        <f>SUM(I9:I19)</f>
        <v>600735.12</v>
      </c>
      <c r="J20" s="8">
        <f>SUM(J9:J19)</f>
        <v>231636.11000000002</v>
      </c>
      <c r="K20" s="8">
        <f>SUM(K9:K19)</f>
        <v>4657711.6100000003</v>
      </c>
      <c r="L20" s="9"/>
    </row>
  </sheetData>
  <autoFilter ref="A8:BF20"/>
  <mergeCells count="16">
    <mergeCell ref="A2:L2"/>
    <mergeCell ref="L4:L6"/>
    <mergeCell ref="E4:H4"/>
    <mergeCell ref="H5:H6"/>
    <mergeCell ref="E5:E6"/>
    <mergeCell ref="F5:F6"/>
    <mergeCell ref="A20:C20"/>
    <mergeCell ref="D4:D6"/>
    <mergeCell ref="A4:A6"/>
    <mergeCell ref="B4:B6"/>
    <mergeCell ref="C4:C6"/>
    <mergeCell ref="I5:I6"/>
    <mergeCell ref="J5:J6"/>
    <mergeCell ref="K5:K6"/>
    <mergeCell ref="I4:K4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pane xSplit="4" ySplit="8" topLeftCell="E9" activePane="bottomRight" state="frozen"/>
      <selection pane="topRight" activeCell="J1" sqref="J1"/>
      <selection pane="bottomLeft" activeCell="A9" sqref="A9"/>
      <selection pane="bottomRight" activeCell="A2" sqref="A2:L2"/>
    </sheetView>
  </sheetViews>
  <sheetFormatPr defaultColWidth="9" defaultRowHeight="12.75" x14ac:dyDescent="0.2"/>
  <cols>
    <col min="1" max="1" width="19" style="6" customWidth="1"/>
    <col min="2" max="3" width="13" style="6" customWidth="1"/>
    <col min="4" max="4" width="29.85546875" style="6" customWidth="1"/>
    <col min="5" max="8" width="18" style="6" customWidth="1"/>
    <col min="9" max="10" width="12.5703125" style="5" customWidth="1"/>
    <col min="11" max="11" width="14.140625" style="5" customWidth="1"/>
    <col min="12" max="12" width="19" style="6" customWidth="1"/>
    <col min="13" max="16384" width="9" style="5"/>
  </cols>
  <sheetData>
    <row r="1" spans="1:12" ht="15.95" customHeight="1" x14ac:dyDescent="0.2"/>
    <row r="2" spans="1:12" ht="38.25" customHeight="1" x14ac:dyDescent="0.2">
      <c r="A2" s="61" t="s">
        <v>359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1.1" customHeight="1" x14ac:dyDescent="0.2"/>
    <row r="4" spans="1:12" s="6" customFormat="1" ht="42" customHeight="1" x14ac:dyDescent="0.2">
      <c r="A4" s="44" t="s">
        <v>1</v>
      </c>
      <c r="B4" s="44" t="s">
        <v>2</v>
      </c>
      <c r="C4" s="44" t="s">
        <v>3</v>
      </c>
      <c r="D4" s="44" t="s">
        <v>4</v>
      </c>
      <c r="E4" s="42" t="s">
        <v>5</v>
      </c>
      <c r="F4" s="43"/>
      <c r="G4" s="43"/>
      <c r="H4" s="57"/>
      <c r="I4" s="53" t="s">
        <v>354</v>
      </c>
      <c r="J4" s="54"/>
      <c r="K4" s="55"/>
      <c r="L4" s="56" t="s">
        <v>6</v>
      </c>
    </row>
    <row r="5" spans="1:12" s="6" customFormat="1" ht="42" customHeight="1" x14ac:dyDescent="0.2">
      <c r="A5" s="52"/>
      <c r="B5" s="52"/>
      <c r="C5" s="52"/>
      <c r="D5" s="52"/>
      <c r="E5" s="44" t="s">
        <v>338</v>
      </c>
      <c r="F5" s="44" t="s">
        <v>7</v>
      </c>
      <c r="G5" s="39" t="s">
        <v>8</v>
      </c>
      <c r="H5" s="41" t="s">
        <v>258</v>
      </c>
      <c r="I5" s="44" t="s">
        <v>255</v>
      </c>
      <c r="J5" s="44" t="s">
        <v>256</v>
      </c>
      <c r="K5" s="44" t="s">
        <v>257</v>
      </c>
      <c r="L5" s="50"/>
    </row>
    <row r="6" spans="1:12" s="6" customFormat="1" ht="42" customHeight="1" x14ac:dyDescent="0.2">
      <c r="A6" s="45"/>
      <c r="B6" s="45"/>
      <c r="C6" s="45"/>
      <c r="D6" s="45"/>
      <c r="E6" s="45"/>
      <c r="F6" s="45"/>
      <c r="G6" s="40"/>
      <c r="H6" s="41"/>
      <c r="I6" s="45"/>
      <c r="J6" s="45"/>
      <c r="K6" s="45"/>
      <c r="L6" s="51"/>
    </row>
    <row r="7" spans="1:12" ht="12" customHeight="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12" customHeight="1" x14ac:dyDescent="0.2">
      <c r="A8" s="4"/>
      <c r="B8" s="4"/>
      <c r="C8" s="4"/>
      <c r="D8" s="4"/>
      <c r="E8" s="2"/>
      <c r="F8" s="2"/>
      <c r="G8" s="2"/>
      <c r="H8" s="2"/>
      <c r="L8" s="2"/>
    </row>
    <row r="9" spans="1:12" s="18" customFormat="1" ht="60" customHeight="1" x14ac:dyDescent="0.2">
      <c r="A9" s="20" t="str">
        <f>"0205016"</f>
        <v>0205016</v>
      </c>
      <c r="B9" s="13" t="s">
        <v>33</v>
      </c>
      <c r="C9" s="13"/>
      <c r="D9" s="11" t="s">
        <v>34</v>
      </c>
      <c r="E9" s="15">
        <v>85935708.829999998</v>
      </c>
      <c r="F9" s="13" t="s">
        <v>10</v>
      </c>
      <c r="G9" s="13" t="s">
        <v>11</v>
      </c>
      <c r="H9" s="13" t="s">
        <v>259</v>
      </c>
      <c r="I9" s="31">
        <v>0</v>
      </c>
      <c r="J9" s="31">
        <v>0</v>
      </c>
      <c r="K9" s="31">
        <v>47538748.899999999</v>
      </c>
      <c r="L9" s="30">
        <v>5027033059</v>
      </c>
    </row>
    <row r="10" spans="1:12" s="18" customFormat="1" ht="60" customHeight="1" x14ac:dyDescent="0.2">
      <c r="A10" s="20" t="str">
        <f>"0213002"</f>
        <v>0213002</v>
      </c>
      <c r="B10" s="13" t="s">
        <v>33</v>
      </c>
      <c r="C10" s="13"/>
      <c r="D10" s="11" t="s">
        <v>34</v>
      </c>
      <c r="E10" s="15">
        <v>152640989.80000001</v>
      </c>
      <c r="F10" s="13" t="s">
        <v>19</v>
      </c>
      <c r="G10" s="13" t="s">
        <v>11</v>
      </c>
      <c r="H10" s="13" t="s">
        <v>337</v>
      </c>
      <c r="I10" s="31">
        <v>0</v>
      </c>
      <c r="J10" s="31">
        <v>0</v>
      </c>
      <c r="K10" s="31">
        <v>8941802.9500000011</v>
      </c>
      <c r="L10" s="30">
        <v>5027033059</v>
      </c>
    </row>
    <row r="11" spans="1:12" s="18" customFormat="1" ht="60" customHeight="1" x14ac:dyDescent="0.2">
      <c r="A11" s="20" t="s">
        <v>35</v>
      </c>
      <c r="B11" s="13" t="s">
        <v>36</v>
      </c>
      <c r="C11" s="13"/>
      <c r="D11" s="11" t="s">
        <v>34</v>
      </c>
      <c r="E11" s="15">
        <v>10260203.66</v>
      </c>
      <c r="F11" s="13" t="s">
        <v>46</v>
      </c>
      <c r="G11" s="13" t="s">
        <v>12</v>
      </c>
      <c r="H11" s="11" t="s">
        <v>260</v>
      </c>
      <c r="I11" s="31">
        <v>0</v>
      </c>
      <c r="J11" s="31">
        <v>0</v>
      </c>
      <c r="K11" s="31">
        <v>2072974.3</v>
      </c>
      <c r="L11" s="30">
        <v>5027033059</v>
      </c>
    </row>
    <row r="12" spans="1:12" s="10" customFormat="1" ht="14.25" x14ac:dyDescent="0.2">
      <c r="A12" s="48"/>
      <c r="B12" s="48"/>
      <c r="C12" s="48"/>
      <c r="D12" s="7" t="s">
        <v>357</v>
      </c>
      <c r="E12" s="8">
        <f>SUM(E9:E11)</f>
        <v>248836902.28999999</v>
      </c>
      <c r="F12" s="7"/>
      <c r="G12" s="7"/>
      <c r="H12" s="7"/>
      <c r="I12" s="8">
        <f>SUM(I9:I11)</f>
        <v>0</v>
      </c>
      <c r="J12" s="8">
        <f>SUM(J9:J11)</f>
        <v>0</v>
      </c>
      <c r="K12" s="8">
        <f>SUM(K9:K11)</f>
        <v>58553526.149999999</v>
      </c>
      <c r="L12" s="9"/>
    </row>
  </sheetData>
  <autoFilter ref="A8:BC11"/>
  <mergeCells count="16">
    <mergeCell ref="A2:L2"/>
    <mergeCell ref="L4:L6"/>
    <mergeCell ref="I5:I6"/>
    <mergeCell ref="J5:J6"/>
    <mergeCell ref="K5:K6"/>
    <mergeCell ref="I4:K4"/>
    <mergeCell ref="E5:E6"/>
    <mergeCell ref="F5:F6"/>
    <mergeCell ref="G5:G6"/>
    <mergeCell ref="E4:H4"/>
    <mergeCell ref="H5:H6"/>
    <mergeCell ref="A12:C12"/>
    <mergeCell ref="A4:A6"/>
    <mergeCell ref="B4:B6"/>
    <mergeCell ref="C4:C6"/>
    <mergeCell ref="D4:D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pane ySplit="8" topLeftCell="A9" activePane="bottomLeft" state="frozen"/>
      <selection pane="bottomLeft" activeCell="A2" sqref="A2:L2"/>
    </sheetView>
  </sheetViews>
  <sheetFormatPr defaultColWidth="9" defaultRowHeight="12.75" x14ac:dyDescent="0.2"/>
  <cols>
    <col min="1" max="1" width="16" style="6" customWidth="1"/>
    <col min="2" max="3" width="13" style="6" customWidth="1"/>
    <col min="4" max="4" width="29.85546875" style="6" customWidth="1"/>
    <col min="5" max="8" width="18" style="6" customWidth="1"/>
    <col min="9" max="11" width="15.5703125" style="6" customWidth="1"/>
    <col min="12" max="12" width="19" style="6" customWidth="1"/>
    <col min="13" max="16384" width="9" style="5"/>
  </cols>
  <sheetData>
    <row r="1" spans="1:12" ht="15.95" customHeight="1" x14ac:dyDescent="0.2"/>
    <row r="2" spans="1:12" ht="44.25" customHeight="1" x14ac:dyDescent="0.2">
      <c r="A2" s="61" t="s">
        <v>359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1.1" customHeight="1" x14ac:dyDescent="0.2"/>
    <row r="4" spans="1:12" s="6" customFormat="1" ht="42" customHeight="1" x14ac:dyDescent="0.2">
      <c r="A4" s="44" t="s">
        <v>1</v>
      </c>
      <c r="B4" s="44" t="s">
        <v>2</v>
      </c>
      <c r="C4" s="44" t="s">
        <v>3</v>
      </c>
      <c r="D4" s="44" t="s">
        <v>4</v>
      </c>
      <c r="E4" s="42" t="s">
        <v>5</v>
      </c>
      <c r="F4" s="43"/>
      <c r="G4" s="43"/>
      <c r="H4" s="57"/>
      <c r="I4" s="53" t="s">
        <v>354</v>
      </c>
      <c r="J4" s="54"/>
      <c r="K4" s="55"/>
      <c r="L4" s="56" t="s">
        <v>6</v>
      </c>
    </row>
    <row r="5" spans="1:12" s="6" customFormat="1" ht="42" customHeight="1" x14ac:dyDescent="0.2">
      <c r="A5" s="52"/>
      <c r="B5" s="52"/>
      <c r="C5" s="52"/>
      <c r="D5" s="52"/>
      <c r="E5" s="44" t="s">
        <v>338</v>
      </c>
      <c r="F5" s="44" t="s">
        <v>7</v>
      </c>
      <c r="G5" s="39" t="s">
        <v>8</v>
      </c>
      <c r="H5" s="41" t="s">
        <v>258</v>
      </c>
      <c r="I5" s="44" t="s">
        <v>255</v>
      </c>
      <c r="J5" s="44" t="s">
        <v>256</v>
      </c>
      <c r="K5" s="44" t="s">
        <v>257</v>
      </c>
      <c r="L5" s="50"/>
    </row>
    <row r="6" spans="1:12" s="6" customFormat="1" ht="42" customHeight="1" x14ac:dyDescent="0.2">
      <c r="A6" s="45"/>
      <c r="B6" s="45"/>
      <c r="C6" s="45"/>
      <c r="D6" s="45"/>
      <c r="E6" s="45"/>
      <c r="F6" s="45"/>
      <c r="G6" s="40"/>
      <c r="H6" s="41"/>
      <c r="I6" s="45"/>
      <c r="J6" s="45"/>
      <c r="K6" s="45"/>
      <c r="L6" s="51"/>
    </row>
    <row r="7" spans="1:12" ht="12" customHeight="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12" customHeight="1" x14ac:dyDescent="0.2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</row>
    <row r="9" spans="1:12" s="18" customFormat="1" ht="25.5" x14ac:dyDescent="0.2">
      <c r="A9" s="20" t="s">
        <v>143</v>
      </c>
      <c r="B9" s="13" t="s">
        <v>38</v>
      </c>
      <c r="C9" s="13"/>
      <c r="D9" s="11" t="s">
        <v>144</v>
      </c>
      <c r="E9" s="15">
        <v>94217407.260000005</v>
      </c>
      <c r="F9" s="13" t="s">
        <v>13</v>
      </c>
      <c r="G9" s="13" t="s">
        <v>12</v>
      </c>
      <c r="H9" s="11" t="s">
        <v>301</v>
      </c>
      <c r="I9" s="12">
        <v>67289735.650000006</v>
      </c>
      <c r="J9" s="12">
        <v>17910449.75</v>
      </c>
      <c r="K9" s="12">
        <v>0</v>
      </c>
      <c r="L9" s="16">
        <v>5003078741</v>
      </c>
    </row>
    <row r="10" spans="1:12" s="18" customFormat="1" x14ac:dyDescent="0.2">
      <c r="A10" s="20" t="s">
        <v>145</v>
      </c>
      <c r="B10" s="13" t="s">
        <v>38</v>
      </c>
      <c r="C10" s="13"/>
      <c r="D10" s="11" t="s">
        <v>144</v>
      </c>
      <c r="E10" s="15">
        <v>41195357.18</v>
      </c>
      <c r="F10" s="13" t="s">
        <v>24</v>
      </c>
      <c r="G10" s="13" t="s">
        <v>12</v>
      </c>
      <c r="H10" s="11" t="s">
        <v>292</v>
      </c>
      <c r="I10" s="12">
        <v>27660326.080000002</v>
      </c>
      <c r="J10" s="12">
        <v>6322532.8799999999</v>
      </c>
      <c r="K10" s="12">
        <v>0</v>
      </c>
      <c r="L10" s="16">
        <v>5003078741</v>
      </c>
    </row>
    <row r="11" spans="1:12" s="18" customFormat="1" x14ac:dyDescent="0.2">
      <c r="A11" s="20" t="s">
        <v>141</v>
      </c>
      <c r="B11" s="13" t="s">
        <v>142</v>
      </c>
      <c r="C11" s="13" t="s">
        <v>24</v>
      </c>
      <c r="D11" s="11" t="s">
        <v>140</v>
      </c>
      <c r="E11" s="15">
        <v>10900885.560000001</v>
      </c>
      <c r="F11" s="19">
        <v>42400</v>
      </c>
      <c r="G11" s="13" t="s">
        <v>24</v>
      </c>
      <c r="H11" s="13" t="s">
        <v>302</v>
      </c>
      <c r="I11" s="12">
        <v>0</v>
      </c>
      <c r="J11" s="12">
        <v>10219127.610000001</v>
      </c>
      <c r="K11" s="12">
        <v>681757.95</v>
      </c>
      <c r="L11" s="16">
        <v>5024108179</v>
      </c>
    </row>
    <row r="12" spans="1:12" s="18" customFormat="1" x14ac:dyDescent="0.2">
      <c r="A12" s="20" t="s">
        <v>192</v>
      </c>
      <c r="B12" s="13" t="s">
        <v>191</v>
      </c>
      <c r="C12" s="13"/>
      <c r="D12" s="11" t="s">
        <v>193</v>
      </c>
      <c r="E12" s="15">
        <v>1034191.31</v>
      </c>
      <c r="F12" s="13" t="s">
        <v>81</v>
      </c>
      <c r="G12" s="13" t="s">
        <v>12</v>
      </c>
      <c r="H12" s="13" t="s">
        <v>304</v>
      </c>
      <c r="I12" s="25">
        <v>793042.72</v>
      </c>
      <c r="J12" s="25">
        <v>793042.72</v>
      </c>
      <c r="K12" s="25">
        <v>0</v>
      </c>
      <c r="L12" s="16">
        <v>5030005679</v>
      </c>
    </row>
    <row r="13" spans="1:12" s="18" customFormat="1" x14ac:dyDescent="0.2">
      <c r="A13" s="20" t="s">
        <v>194</v>
      </c>
      <c r="B13" s="13" t="s">
        <v>191</v>
      </c>
      <c r="C13" s="13"/>
      <c r="D13" s="11" t="s">
        <v>193</v>
      </c>
      <c r="E13" s="15">
        <v>264332.07</v>
      </c>
      <c r="F13" s="13" t="s">
        <v>81</v>
      </c>
      <c r="G13" s="13" t="s">
        <v>24</v>
      </c>
      <c r="H13" s="13" t="s">
        <v>302</v>
      </c>
      <c r="I13" s="25">
        <v>264332.07</v>
      </c>
      <c r="J13" s="25">
        <v>264332.07</v>
      </c>
      <c r="K13" s="25">
        <v>0</v>
      </c>
      <c r="L13" s="16">
        <v>5030005679</v>
      </c>
    </row>
    <row r="14" spans="1:12" s="18" customFormat="1" ht="38.25" x14ac:dyDescent="0.2">
      <c r="A14" s="20" t="s">
        <v>209</v>
      </c>
      <c r="B14" s="13" t="s">
        <v>191</v>
      </c>
      <c r="C14" s="13"/>
      <c r="D14" s="11" t="s">
        <v>193</v>
      </c>
      <c r="E14" s="15">
        <v>758331.41</v>
      </c>
      <c r="F14" s="13" t="s">
        <v>81</v>
      </c>
      <c r="G14" s="13" t="s">
        <v>12</v>
      </c>
      <c r="H14" s="11" t="s">
        <v>303</v>
      </c>
      <c r="I14" s="25">
        <v>523365.27</v>
      </c>
      <c r="J14" s="25">
        <v>523365.27</v>
      </c>
      <c r="K14" s="25">
        <v>0</v>
      </c>
      <c r="L14" s="16">
        <v>5030005679</v>
      </c>
    </row>
    <row r="15" spans="1:12" s="18" customFormat="1" ht="25.5" x14ac:dyDescent="0.2">
      <c r="A15" s="20" t="s">
        <v>164</v>
      </c>
      <c r="B15" s="13" t="s">
        <v>65</v>
      </c>
      <c r="C15" s="13"/>
      <c r="D15" s="11" t="s">
        <v>165</v>
      </c>
      <c r="E15" s="15">
        <v>18167169.559999999</v>
      </c>
      <c r="F15" s="13" t="s">
        <v>81</v>
      </c>
      <c r="G15" s="13" t="s">
        <v>12</v>
      </c>
      <c r="H15" s="11" t="s">
        <v>305</v>
      </c>
      <c r="I15" s="25">
        <v>2621289.98</v>
      </c>
      <c r="J15" s="25">
        <v>2621289.98</v>
      </c>
      <c r="K15" s="25">
        <v>0</v>
      </c>
      <c r="L15" s="16">
        <v>5030065364</v>
      </c>
    </row>
    <row r="16" spans="1:12" s="18" customFormat="1" ht="25.5" x14ac:dyDescent="0.2">
      <c r="A16" s="20" t="s">
        <v>173</v>
      </c>
      <c r="B16" s="13" t="s">
        <v>40</v>
      </c>
      <c r="C16" s="13"/>
      <c r="D16" s="11" t="s">
        <v>174</v>
      </c>
      <c r="E16" s="15">
        <v>6343517.8499999996</v>
      </c>
      <c r="F16" s="13" t="s">
        <v>81</v>
      </c>
      <c r="G16" s="13" t="s">
        <v>12</v>
      </c>
      <c r="H16" s="11" t="s">
        <v>310</v>
      </c>
      <c r="I16" s="12">
        <v>3594151.56</v>
      </c>
      <c r="J16" s="12">
        <v>0</v>
      </c>
      <c r="K16" s="12">
        <v>0</v>
      </c>
      <c r="L16" s="16">
        <v>5036099867</v>
      </c>
    </row>
    <row r="17" spans="1:12" s="18" customFormat="1" ht="25.5" x14ac:dyDescent="0.2">
      <c r="A17" s="20" t="s">
        <v>175</v>
      </c>
      <c r="B17" s="13" t="s">
        <v>40</v>
      </c>
      <c r="C17" s="13"/>
      <c r="D17" s="11" t="s">
        <v>174</v>
      </c>
      <c r="E17" s="15">
        <v>1006744.46</v>
      </c>
      <c r="F17" s="13" t="s">
        <v>109</v>
      </c>
      <c r="G17" s="13" t="s">
        <v>12</v>
      </c>
      <c r="H17" s="11" t="s">
        <v>311</v>
      </c>
      <c r="I17" s="12">
        <v>127264.22</v>
      </c>
      <c r="J17" s="12">
        <v>0</v>
      </c>
      <c r="K17" s="12">
        <v>0</v>
      </c>
      <c r="L17" s="16">
        <v>5036099867</v>
      </c>
    </row>
    <row r="18" spans="1:12" s="18" customFormat="1" x14ac:dyDescent="0.2">
      <c r="A18" s="20" t="s">
        <v>226</v>
      </c>
      <c r="B18" s="13" t="s">
        <v>227</v>
      </c>
      <c r="C18" s="13" t="s">
        <v>20</v>
      </c>
      <c r="D18" s="11" t="s">
        <v>174</v>
      </c>
      <c r="E18" s="15">
        <v>16419.22</v>
      </c>
      <c r="F18" s="13" t="s">
        <v>20</v>
      </c>
      <c r="G18" s="13" t="s">
        <v>20</v>
      </c>
      <c r="H18" s="13" t="str">
        <f>"01.2017"</f>
        <v>01.2017</v>
      </c>
      <c r="I18" s="25">
        <v>16419.22</v>
      </c>
      <c r="J18" s="25">
        <v>16419.22</v>
      </c>
      <c r="K18" s="25">
        <v>0</v>
      </c>
      <c r="L18" s="16">
        <v>5036099867</v>
      </c>
    </row>
    <row r="19" spans="1:12" s="18" customFormat="1" x14ac:dyDescent="0.2">
      <c r="A19" s="20" t="s">
        <v>228</v>
      </c>
      <c r="B19" s="13" t="s">
        <v>127</v>
      </c>
      <c r="C19" s="13" t="s">
        <v>24</v>
      </c>
      <c r="D19" s="11" t="s">
        <v>174</v>
      </c>
      <c r="E19" s="15">
        <v>5726.14</v>
      </c>
      <c r="F19" s="13" t="s">
        <v>24</v>
      </c>
      <c r="G19" s="13" t="s">
        <v>24</v>
      </c>
      <c r="H19" s="13" t="str">
        <f>"10.2016"</f>
        <v>10.2016</v>
      </c>
      <c r="I19" s="25">
        <v>5726.14</v>
      </c>
      <c r="J19" s="25">
        <v>5726.14</v>
      </c>
      <c r="K19" s="25">
        <v>0</v>
      </c>
      <c r="L19" s="16">
        <v>5036099867</v>
      </c>
    </row>
    <row r="20" spans="1:12" s="18" customFormat="1" x14ac:dyDescent="0.2">
      <c r="A20" s="20" t="s">
        <v>229</v>
      </c>
      <c r="B20" s="13" t="s">
        <v>126</v>
      </c>
      <c r="C20" s="13" t="s">
        <v>109</v>
      </c>
      <c r="D20" s="11" t="s">
        <v>174</v>
      </c>
      <c r="E20" s="15">
        <v>16056.89</v>
      </c>
      <c r="F20" s="13" t="s">
        <v>109</v>
      </c>
      <c r="G20" s="13" t="s">
        <v>109</v>
      </c>
      <c r="H20" s="13" t="str">
        <f>"03.2016"</f>
        <v>03.2016</v>
      </c>
      <c r="I20" s="25">
        <v>16056.89</v>
      </c>
      <c r="J20" s="25">
        <v>16056.89</v>
      </c>
      <c r="K20" s="25">
        <v>0</v>
      </c>
      <c r="L20" s="16">
        <v>5036099867</v>
      </c>
    </row>
    <row r="21" spans="1:12" s="18" customFormat="1" x14ac:dyDescent="0.2">
      <c r="A21" s="14">
        <v>136</v>
      </c>
      <c r="B21" s="13" t="s">
        <v>62</v>
      </c>
      <c r="C21" s="13"/>
      <c r="D21" s="11" t="s">
        <v>73</v>
      </c>
      <c r="E21" s="15">
        <v>1906715.28</v>
      </c>
      <c r="F21" s="13" t="s">
        <v>20</v>
      </c>
      <c r="G21" s="13" t="s">
        <v>12</v>
      </c>
      <c r="H21" s="13" t="s">
        <v>312</v>
      </c>
      <c r="I21" s="12">
        <v>945839.51</v>
      </c>
      <c r="J21" s="12">
        <v>0</v>
      </c>
      <c r="K21" s="12">
        <v>0</v>
      </c>
      <c r="L21" s="16">
        <v>5047054547</v>
      </c>
    </row>
    <row r="22" spans="1:12" s="18" customFormat="1" x14ac:dyDescent="0.2">
      <c r="A22" s="14">
        <v>1400</v>
      </c>
      <c r="B22" s="13" t="s">
        <v>62</v>
      </c>
      <c r="C22" s="13"/>
      <c r="D22" s="11" t="s">
        <v>73</v>
      </c>
      <c r="E22" s="15">
        <v>638156228.83000004</v>
      </c>
      <c r="F22" s="13" t="s">
        <v>120</v>
      </c>
      <c r="G22" s="13" t="s">
        <v>12</v>
      </c>
      <c r="H22" s="13"/>
      <c r="I22" s="12">
        <v>162643388.32999998</v>
      </c>
      <c r="J22" s="12">
        <v>72000000</v>
      </c>
      <c r="K22" s="12">
        <v>0</v>
      </c>
      <c r="L22" s="16">
        <v>5047054547</v>
      </c>
    </row>
    <row r="23" spans="1:12" s="18" customFormat="1" ht="25.5" x14ac:dyDescent="0.2">
      <c r="A23" s="14">
        <v>1470</v>
      </c>
      <c r="B23" s="13" t="s">
        <v>48</v>
      </c>
      <c r="C23" s="13" t="s">
        <v>49</v>
      </c>
      <c r="D23" s="11" t="s">
        <v>47</v>
      </c>
      <c r="E23" s="15">
        <v>11202013.33</v>
      </c>
      <c r="F23" s="13" t="s">
        <v>113</v>
      </c>
      <c r="G23" s="13" t="s">
        <v>9</v>
      </c>
      <c r="H23" s="11" t="s">
        <v>296</v>
      </c>
      <c r="I23" s="12">
        <v>3265894.59</v>
      </c>
      <c r="J23" s="12">
        <v>0</v>
      </c>
      <c r="K23" s="12">
        <v>0</v>
      </c>
      <c r="L23" s="16">
        <v>5047158722</v>
      </c>
    </row>
    <row r="24" spans="1:12" s="18" customFormat="1" x14ac:dyDescent="0.2">
      <c r="A24" s="20" t="s">
        <v>146</v>
      </c>
      <c r="B24" s="13" t="s">
        <v>38</v>
      </c>
      <c r="C24" s="13" t="s">
        <v>57</v>
      </c>
      <c r="D24" s="11" t="s">
        <v>147</v>
      </c>
      <c r="E24" s="15">
        <v>16165179.560000001</v>
      </c>
      <c r="F24" s="13" t="s">
        <v>109</v>
      </c>
      <c r="G24" s="13" t="s">
        <v>57</v>
      </c>
      <c r="H24" s="13" t="s">
        <v>324</v>
      </c>
      <c r="I24" s="12">
        <v>16165179.560000001</v>
      </c>
      <c r="J24" s="12">
        <v>3124862.67</v>
      </c>
      <c r="K24" s="12">
        <v>0</v>
      </c>
      <c r="L24" s="16">
        <v>5051320953</v>
      </c>
    </row>
    <row r="25" spans="1:12" s="18" customFormat="1" x14ac:dyDescent="0.2">
      <c r="A25" s="20" t="s">
        <v>148</v>
      </c>
      <c r="B25" s="13" t="s">
        <v>38</v>
      </c>
      <c r="C25" s="13" t="s">
        <v>57</v>
      </c>
      <c r="D25" s="11" t="s">
        <v>147</v>
      </c>
      <c r="E25" s="15">
        <v>10006705.73</v>
      </c>
      <c r="F25" s="13" t="s">
        <v>109</v>
      </c>
      <c r="G25" s="13" t="s">
        <v>57</v>
      </c>
      <c r="H25" s="13" t="s">
        <v>324</v>
      </c>
      <c r="I25" s="25">
        <v>10006705.73</v>
      </c>
      <c r="J25" s="25">
        <v>10006705.73</v>
      </c>
      <c r="K25" s="12">
        <v>0</v>
      </c>
      <c r="L25" s="16">
        <v>5051320953</v>
      </c>
    </row>
    <row r="26" spans="1:12" s="18" customFormat="1" ht="25.5" x14ac:dyDescent="0.2">
      <c r="A26" s="20" t="s">
        <v>162</v>
      </c>
      <c r="B26" s="13" t="s">
        <v>38</v>
      </c>
      <c r="C26" s="13" t="s">
        <v>57</v>
      </c>
      <c r="D26" s="11" t="s">
        <v>163</v>
      </c>
      <c r="E26" s="15">
        <v>42063.37</v>
      </c>
      <c r="F26" s="13" t="s">
        <v>26</v>
      </c>
      <c r="G26" s="13" t="s">
        <v>57</v>
      </c>
      <c r="H26" s="13" t="s">
        <v>320</v>
      </c>
      <c r="I26" s="25">
        <v>42063.37</v>
      </c>
      <c r="J26" s="25">
        <v>42063.37</v>
      </c>
      <c r="K26" s="25">
        <v>0</v>
      </c>
      <c r="L26" s="16">
        <v>5074016614</v>
      </c>
    </row>
    <row r="27" spans="1:12" s="18" customFormat="1" ht="25.5" x14ac:dyDescent="0.2">
      <c r="A27" s="20" t="s">
        <v>225</v>
      </c>
      <c r="B27" s="13" t="s">
        <v>38</v>
      </c>
      <c r="C27" s="13" t="s">
        <v>13</v>
      </c>
      <c r="D27" s="11" t="s">
        <v>163</v>
      </c>
      <c r="E27" s="15">
        <v>165904.75</v>
      </c>
      <c r="F27" s="13" t="s">
        <v>45</v>
      </c>
      <c r="G27" s="13" t="s">
        <v>45</v>
      </c>
      <c r="H27" s="13" t="s">
        <v>319</v>
      </c>
      <c r="I27" s="25">
        <v>165904.75</v>
      </c>
      <c r="J27" s="25">
        <v>165904.75</v>
      </c>
      <c r="K27" s="25">
        <v>0</v>
      </c>
      <c r="L27" s="16">
        <v>5074016614</v>
      </c>
    </row>
    <row r="28" spans="1:12" s="18" customFormat="1" x14ac:dyDescent="0.2">
      <c r="A28" s="20" t="s">
        <v>195</v>
      </c>
      <c r="B28" s="13" t="s">
        <v>38</v>
      </c>
      <c r="C28" s="13"/>
      <c r="D28" s="11" t="s">
        <v>196</v>
      </c>
      <c r="E28" s="15">
        <v>154864.64000000001</v>
      </c>
      <c r="F28" s="13" t="s">
        <v>81</v>
      </c>
      <c r="G28" s="13" t="s">
        <v>81</v>
      </c>
      <c r="H28" s="13" t="str">
        <f>"01.2016"</f>
        <v>01.2016</v>
      </c>
      <c r="I28" s="12">
        <v>154864.64000000001</v>
      </c>
      <c r="J28" s="12">
        <v>0</v>
      </c>
      <c r="K28" s="12">
        <v>0</v>
      </c>
      <c r="L28" s="16">
        <v>5051008310</v>
      </c>
    </row>
    <row r="29" spans="1:12" s="18" customFormat="1" x14ac:dyDescent="0.2">
      <c r="A29" s="20" t="s">
        <v>197</v>
      </c>
      <c r="B29" s="13" t="s">
        <v>38</v>
      </c>
      <c r="C29" s="13" t="s">
        <v>21</v>
      </c>
      <c r="D29" s="11" t="s">
        <v>198</v>
      </c>
      <c r="E29" s="15">
        <v>1683086.87</v>
      </c>
      <c r="F29" s="13" t="s">
        <v>20</v>
      </c>
      <c r="G29" s="13" t="s">
        <v>21</v>
      </c>
      <c r="H29" s="13" t="s">
        <v>308</v>
      </c>
      <c r="I29" s="25">
        <v>510445.91000000003</v>
      </c>
      <c r="J29" s="25">
        <v>0</v>
      </c>
      <c r="K29" s="25">
        <v>0</v>
      </c>
      <c r="L29" s="16">
        <v>5051007204</v>
      </c>
    </row>
    <row r="30" spans="1:12" s="18" customFormat="1" x14ac:dyDescent="0.2">
      <c r="A30" s="20" t="s">
        <v>199</v>
      </c>
      <c r="B30" s="13" t="s">
        <v>38</v>
      </c>
      <c r="C30" s="13" t="s">
        <v>21</v>
      </c>
      <c r="D30" s="11" t="s">
        <v>198</v>
      </c>
      <c r="E30" s="15">
        <v>251368.29</v>
      </c>
      <c r="F30" s="13" t="s">
        <v>17</v>
      </c>
      <c r="G30" s="13" t="s">
        <v>21</v>
      </c>
      <c r="H30" s="13" t="s">
        <v>309</v>
      </c>
      <c r="I30" s="25">
        <v>41224.32</v>
      </c>
      <c r="J30" s="25">
        <v>0</v>
      </c>
      <c r="K30" s="25">
        <v>0</v>
      </c>
      <c r="L30" s="16">
        <v>5051007204</v>
      </c>
    </row>
    <row r="31" spans="1:12" s="18" customFormat="1" x14ac:dyDescent="0.2">
      <c r="A31" s="20" t="s">
        <v>42</v>
      </c>
      <c r="B31" s="13" t="s">
        <v>43</v>
      </c>
      <c r="C31" s="13" t="s">
        <v>19</v>
      </c>
      <c r="D31" s="11" t="s">
        <v>41</v>
      </c>
      <c r="E31" s="15">
        <v>2406164.5499999998</v>
      </c>
      <c r="F31" s="13" t="s">
        <v>25</v>
      </c>
      <c r="G31" s="13" t="s">
        <v>19</v>
      </c>
      <c r="H31" s="13" t="s">
        <v>262</v>
      </c>
      <c r="I31" s="25">
        <v>2406164.5499999998</v>
      </c>
      <c r="J31" s="25">
        <v>2406164.5499999998</v>
      </c>
      <c r="K31" s="25">
        <v>0</v>
      </c>
      <c r="L31" s="16">
        <v>7706526976</v>
      </c>
    </row>
    <row r="32" spans="1:12" s="18" customFormat="1" ht="38.25" x14ac:dyDescent="0.2">
      <c r="A32" s="14">
        <v>1037</v>
      </c>
      <c r="B32" s="13" t="s">
        <v>52</v>
      </c>
      <c r="C32" s="13" t="s">
        <v>10</v>
      </c>
      <c r="D32" s="11" t="s">
        <v>70</v>
      </c>
      <c r="E32" s="15">
        <v>7173414.5499999998</v>
      </c>
      <c r="F32" s="13" t="s">
        <v>89</v>
      </c>
      <c r="G32" s="13" t="s">
        <v>10</v>
      </c>
      <c r="H32" s="11" t="s">
        <v>314</v>
      </c>
      <c r="I32" s="12">
        <v>7173414.5499999998</v>
      </c>
      <c r="J32" s="12">
        <v>0</v>
      </c>
      <c r="K32" s="12">
        <v>0</v>
      </c>
      <c r="L32" s="16">
        <v>7705614595</v>
      </c>
    </row>
    <row r="33" spans="1:12" s="18" customFormat="1" x14ac:dyDescent="0.2">
      <c r="A33" s="14">
        <v>1368</v>
      </c>
      <c r="B33" s="13" t="s">
        <v>52</v>
      </c>
      <c r="C33" s="13" t="s">
        <v>10</v>
      </c>
      <c r="D33" s="11" t="s">
        <v>70</v>
      </c>
      <c r="E33" s="15">
        <v>4019970.63</v>
      </c>
      <c r="F33" s="13" t="s">
        <v>20</v>
      </c>
      <c r="G33" s="13" t="s">
        <v>10</v>
      </c>
      <c r="H33" s="11" t="s">
        <v>315</v>
      </c>
      <c r="I33" s="12">
        <v>4019970.63</v>
      </c>
      <c r="J33" s="12">
        <v>0</v>
      </c>
      <c r="K33" s="12">
        <v>0</v>
      </c>
      <c r="L33" s="16">
        <v>7705614595</v>
      </c>
    </row>
    <row r="34" spans="1:12" s="18" customFormat="1" x14ac:dyDescent="0.2">
      <c r="A34" s="20" t="s">
        <v>71</v>
      </c>
      <c r="B34" s="13" t="s">
        <v>37</v>
      </c>
      <c r="C34" s="13" t="s">
        <v>10</v>
      </c>
      <c r="D34" s="11" t="s">
        <v>70</v>
      </c>
      <c r="E34" s="15">
        <v>6476450.25</v>
      </c>
      <c r="F34" s="13" t="s">
        <v>13</v>
      </c>
      <c r="G34" s="13" t="s">
        <v>10</v>
      </c>
      <c r="H34" s="11" t="s">
        <v>316</v>
      </c>
      <c r="I34" s="12">
        <v>6476450.25</v>
      </c>
      <c r="J34" s="12">
        <v>0</v>
      </c>
      <c r="K34" s="12">
        <v>0</v>
      </c>
      <c r="L34" s="16">
        <v>7705614595</v>
      </c>
    </row>
    <row r="35" spans="1:12" s="18" customFormat="1" x14ac:dyDescent="0.2">
      <c r="A35" s="20" t="s">
        <v>181</v>
      </c>
      <c r="B35" s="13" t="s">
        <v>182</v>
      </c>
      <c r="C35" s="13" t="s">
        <v>24</v>
      </c>
      <c r="D35" s="11" t="s">
        <v>180</v>
      </c>
      <c r="E35" s="15">
        <v>1320474.56</v>
      </c>
      <c r="F35" s="13" t="s">
        <v>24</v>
      </c>
      <c r="G35" s="13" t="s">
        <v>24</v>
      </c>
      <c r="H35" s="13" t="str">
        <f>"10.2016"</f>
        <v>10.2016</v>
      </c>
      <c r="I35" s="12">
        <v>1320474.56</v>
      </c>
      <c r="J35" s="12">
        <v>0</v>
      </c>
      <c r="K35" s="12">
        <v>0</v>
      </c>
      <c r="L35" s="16">
        <v>7709913557</v>
      </c>
    </row>
    <row r="36" spans="1:12" s="18" customFormat="1" x14ac:dyDescent="0.2">
      <c r="A36" s="20" t="s">
        <v>183</v>
      </c>
      <c r="B36" s="13" t="s">
        <v>182</v>
      </c>
      <c r="C36" s="13" t="s">
        <v>24</v>
      </c>
      <c r="D36" s="11" t="s">
        <v>180</v>
      </c>
      <c r="E36" s="15">
        <v>1861050.7</v>
      </c>
      <c r="F36" s="13" t="s">
        <v>24</v>
      </c>
      <c r="G36" s="13" t="s">
        <v>24</v>
      </c>
      <c r="H36" s="13" t="str">
        <f>"10.2016"</f>
        <v>10.2016</v>
      </c>
      <c r="I36" s="12">
        <v>1861050.7</v>
      </c>
      <c r="J36" s="12">
        <v>0</v>
      </c>
      <c r="K36" s="12">
        <v>0</v>
      </c>
      <c r="L36" s="16">
        <v>7709913557</v>
      </c>
    </row>
    <row r="37" spans="1:12" s="18" customFormat="1" x14ac:dyDescent="0.2">
      <c r="A37" s="20" t="s">
        <v>184</v>
      </c>
      <c r="B37" s="13" t="s">
        <v>182</v>
      </c>
      <c r="C37" s="13" t="s">
        <v>24</v>
      </c>
      <c r="D37" s="11" t="s">
        <v>180</v>
      </c>
      <c r="E37" s="15">
        <v>3004641.88</v>
      </c>
      <c r="F37" s="13" t="s">
        <v>24</v>
      </c>
      <c r="G37" s="13" t="s">
        <v>24</v>
      </c>
      <c r="H37" s="13" t="str">
        <f>"10.2016"</f>
        <v>10.2016</v>
      </c>
      <c r="I37" s="12">
        <v>3004641.88</v>
      </c>
      <c r="J37" s="12">
        <v>0</v>
      </c>
      <c r="K37" s="12">
        <v>0</v>
      </c>
      <c r="L37" s="16">
        <v>7709913557</v>
      </c>
    </row>
    <row r="38" spans="1:12" s="18" customFormat="1" x14ac:dyDescent="0.2">
      <c r="A38" s="20" t="s">
        <v>185</v>
      </c>
      <c r="B38" s="13" t="s">
        <v>82</v>
      </c>
      <c r="C38" s="13" t="s">
        <v>89</v>
      </c>
      <c r="D38" s="11" t="s">
        <v>180</v>
      </c>
      <c r="E38" s="15">
        <v>523534.77</v>
      </c>
      <c r="F38" s="13" t="s">
        <v>89</v>
      </c>
      <c r="G38" s="13" t="s">
        <v>89</v>
      </c>
      <c r="H38" s="13" t="str">
        <f>"04.2016"</f>
        <v>04.2016</v>
      </c>
      <c r="I38" s="12">
        <v>523534.77</v>
      </c>
      <c r="J38" s="12">
        <v>0</v>
      </c>
      <c r="K38" s="12">
        <v>0</v>
      </c>
      <c r="L38" s="16">
        <v>7709913557</v>
      </c>
    </row>
    <row r="39" spans="1:12" s="18" customFormat="1" x14ac:dyDescent="0.2">
      <c r="A39" s="20" t="s">
        <v>189</v>
      </c>
      <c r="B39" s="13" t="s">
        <v>63</v>
      </c>
      <c r="C39" s="13"/>
      <c r="D39" s="11" t="s">
        <v>188</v>
      </c>
      <c r="E39" s="15">
        <v>46239575.149999999</v>
      </c>
      <c r="F39" s="13" t="s">
        <v>20</v>
      </c>
      <c r="G39" s="13" t="s">
        <v>12</v>
      </c>
      <c r="H39" s="13" t="s">
        <v>312</v>
      </c>
      <c r="I39" s="25">
        <v>0</v>
      </c>
      <c r="J39" s="25">
        <v>0</v>
      </c>
      <c r="K39" s="25">
        <v>5314597.0399999991</v>
      </c>
      <c r="L39" s="16">
        <v>7720297380</v>
      </c>
    </row>
    <row r="40" spans="1:12" s="18" customFormat="1" x14ac:dyDescent="0.2">
      <c r="A40" s="20" t="s">
        <v>190</v>
      </c>
      <c r="B40" s="13" t="s">
        <v>63</v>
      </c>
      <c r="C40" s="13"/>
      <c r="D40" s="11" t="s">
        <v>188</v>
      </c>
      <c r="E40" s="15">
        <v>17038381.34</v>
      </c>
      <c r="F40" s="13" t="s">
        <v>20</v>
      </c>
      <c r="G40" s="13" t="s">
        <v>12</v>
      </c>
      <c r="H40" s="13" t="s">
        <v>313</v>
      </c>
      <c r="I40" s="25">
        <v>0</v>
      </c>
      <c r="J40" s="25">
        <v>0</v>
      </c>
      <c r="K40" s="25">
        <v>1521940.71</v>
      </c>
      <c r="L40" s="16">
        <v>7720297380</v>
      </c>
    </row>
    <row r="41" spans="1:12" s="18" customFormat="1" ht="25.5" x14ac:dyDescent="0.2">
      <c r="A41" s="20" t="s">
        <v>135</v>
      </c>
      <c r="B41" s="13" t="s">
        <v>32</v>
      </c>
      <c r="C41" s="13" t="s">
        <v>25</v>
      </c>
      <c r="D41" s="11" t="s">
        <v>136</v>
      </c>
      <c r="E41" s="15">
        <v>14323335.15</v>
      </c>
      <c r="F41" s="13" t="s">
        <v>109</v>
      </c>
      <c r="G41" s="13" t="s">
        <v>25</v>
      </c>
      <c r="H41" s="11" t="s">
        <v>317</v>
      </c>
      <c r="I41" s="12">
        <v>0</v>
      </c>
      <c r="J41" s="12">
        <v>9251639.459999999</v>
      </c>
      <c r="K41" s="12">
        <v>9251639.459999999</v>
      </c>
      <c r="L41" s="16">
        <v>7729721028</v>
      </c>
    </row>
    <row r="42" spans="1:12" s="18" customFormat="1" ht="25.5" x14ac:dyDescent="0.2">
      <c r="A42" s="20" t="s">
        <v>137</v>
      </c>
      <c r="B42" s="13" t="s">
        <v>32</v>
      </c>
      <c r="C42" s="13" t="s">
        <v>25</v>
      </c>
      <c r="D42" s="11" t="s">
        <v>136</v>
      </c>
      <c r="E42" s="15">
        <v>4582375.99</v>
      </c>
      <c r="F42" s="13" t="s">
        <v>109</v>
      </c>
      <c r="G42" s="13" t="s">
        <v>25</v>
      </c>
      <c r="H42" s="11" t="s">
        <v>318</v>
      </c>
      <c r="I42" s="12">
        <v>0</v>
      </c>
      <c r="J42" s="12">
        <v>1502178.52</v>
      </c>
      <c r="K42" s="12">
        <v>1502178.52</v>
      </c>
      <c r="L42" s="16">
        <v>7729721028</v>
      </c>
    </row>
    <row r="43" spans="1:12" s="18" customFormat="1" x14ac:dyDescent="0.2">
      <c r="A43" s="20" t="s">
        <v>204</v>
      </c>
      <c r="B43" s="13" t="s">
        <v>59</v>
      </c>
      <c r="C43" s="13" t="s">
        <v>109</v>
      </c>
      <c r="D43" s="11" t="s">
        <v>136</v>
      </c>
      <c r="E43" s="15">
        <v>20837.63</v>
      </c>
      <c r="F43" s="13" t="s">
        <v>109</v>
      </c>
      <c r="G43" s="13" t="s">
        <v>109</v>
      </c>
      <c r="H43" s="13" t="str">
        <f>"03.2016"</f>
        <v>03.2016</v>
      </c>
      <c r="I43" s="12">
        <v>0</v>
      </c>
      <c r="J43" s="12">
        <v>0</v>
      </c>
      <c r="K43" s="12">
        <v>20837.63</v>
      </c>
      <c r="L43" s="16">
        <v>7729721028</v>
      </c>
    </row>
    <row r="44" spans="1:12" s="18" customFormat="1" x14ac:dyDescent="0.2">
      <c r="A44" s="20" t="s">
        <v>205</v>
      </c>
      <c r="B44" s="13" t="s">
        <v>206</v>
      </c>
      <c r="C44" s="13" t="s">
        <v>24</v>
      </c>
      <c r="D44" s="11" t="s">
        <v>136</v>
      </c>
      <c r="E44" s="15">
        <v>7648.98</v>
      </c>
      <c r="F44" s="13" t="s">
        <v>24</v>
      </c>
      <c r="G44" s="13" t="s">
        <v>24</v>
      </c>
      <c r="H44" s="13" t="str">
        <f>"10.2016"</f>
        <v>10.2016</v>
      </c>
      <c r="I44" s="12">
        <v>0</v>
      </c>
      <c r="J44" s="12">
        <v>0</v>
      </c>
      <c r="K44" s="12">
        <v>7648.98</v>
      </c>
      <c r="L44" s="16">
        <v>7729721028</v>
      </c>
    </row>
    <row r="45" spans="1:12" s="18" customFormat="1" x14ac:dyDescent="0.2">
      <c r="A45" s="20" t="s">
        <v>207</v>
      </c>
      <c r="B45" s="13" t="s">
        <v>128</v>
      </c>
      <c r="C45" s="13" t="s">
        <v>74</v>
      </c>
      <c r="D45" s="11" t="s">
        <v>136</v>
      </c>
      <c r="E45" s="15">
        <v>55912.43</v>
      </c>
      <c r="F45" s="13" t="s">
        <v>74</v>
      </c>
      <c r="G45" s="13" t="s">
        <v>74</v>
      </c>
      <c r="H45" s="13" t="str">
        <f>"06.2016"</f>
        <v>06.2016</v>
      </c>
      <c r="I45" s="12">
        <v>0</v>
      </c>
      <c r="J45" s="12">
        <v>0</v>
      </c>
      <c r="K45" s="12">
        <v>55912.43</v>
      </c>
      <c r="L45" s="16">
        <v>7729721028</v>
      </c>
    </row>
    <row r="46" spans="1:12" s="18" customFormat="1" x14ac:dyDescent="0.2">
      <c r="A46" s="20" t="s">
        <v>208</v>
      </c>
      <c r="B46" s="13" t="s">
        <v>59</v>
      </c>
      <c r="C46" s="13" t="s">
        <v>89</v>
      </c>
      <c r="D46" s="11" t="s">
        <v>136</v>
      </c>
      <c r="E46" s="15">
        <v>321282.15999999997</v>
      </c>
      <c r="F46" s="13" t="s">
        <v>89</v>
      </c>
      <c r="G46" s="13" t="s">
        <v>89</v>
      </c>
      <c r="H46" s="13" t="str">
        <f>"04.2016"</f>
        <v>04.2016</v>
      </c>
      <c r="I46" s="12">
        <v>0</v>
      </c>
      <c r="J46" s="12">
        <v>0</v>
      </c>
      <c r="K46" s="12">
        <v>321282.15999999997</v>
      </c>
      <c r="L46" s="16">
        <v>7729721028</v>
      </c>
    </row>
    <row r="47" spans="1:12" s="18" customFormat="1" ht="25.5" x14ac:dyDescent="0.2">
      <c r="A47" s="20" t="s">
        <v>238</v>
      </c>
      <c r="B47" s="13" t="s">
        <v>75</v>
      </c>
      <c r="C47" s="13" t="s">
        <v>109</v>
      </c>
      <c r="D47" s="11" t="s">
        <v>179</v>
      </c>
      <c r="E47" s="15">
        <v>39617.910000000003</v>
      </c>
      <c r="F47" s="13" t="s">
        <v>109</v>
      </c>
      <c r="G47" s="13" t="s">
        <v>109</v>
      </c>
      <c r="H47" s="13" t="str">
        <f>"03.2016"</f>
        <v>03.2016</v>
      </c>
      <c r="I47" s="12">
        <v>39617.910000000003</v>
      </c>
      <c r="J47" s="12">
        <v>0</v>
      </c>
      <c r="K47" s="12">
        <v>0</v>
      </c>
      <c r="L47" s="16">
        <v>7733126977</v>
      </c>
    </row>
    <row r="48" spans="1:12" s="18" customFormat="1" ht="25.5" x14ac:dyDescent="0.2">
      <c r="A48" s="20" t="s">
        <v>239</v>
      </c>
      <c r="B48" s="13" t="s">
        <v>66</v>
      </c>
      <c r="C48" s="13" t="s">
        <v>109</v>
      </c>
      <c r="D48" s="11" t="s">
        <v>179</v>
      </c>
      <c r="E48" s="15">
        <v>26367.919999999998</v>
      </c>
      <c r="F48" s="13" t="s">
        <v>109</v>
      </c>
      <c r="G48" s="13" t="s">
        <v>109</v>
      </c>
      <c r="H48" s="13" t="str">
        <f>"03.2016"</f>
        <v>03.2016</v>
      </c>
      <c r="I48" s="12">
        <v>26367.919999999998</v>
      </c>
      <c r="J48" s="12">
        <v>0</v>
      </c>
      <c r="K48" s="12">
        <v>0</v>
      </c>
      <c r="L48" s="16">
        <v>7733126977</v>
      </c>
    </row>
    <row r="49" spans="1:12" s="18" customFormat="1" ht="25.5" x14ac:dyDescent="0.2">
      <c r="A49" s="20" t="s">
        <v>240</v>
      </c>
      <c r="B49" s="13" t="s">
        <v>200</v>
      </c>
      <c r="C49" s="13" t="s">
        <v>57</v>
      </c>
      <c r="D49" s="11" t="s">
        <v>179</v>
      </c>
      <c r="E49" s="15">
        <v>9279.66</v>
      </c>
      <c r="F49" s="13" t="s">
        <v>57</v>
      </c>
      <c r="G49" s="13" t="s">
        <v>57</v>
      </c>
      <c r="H49" s="13" t="str">
        <f>"08.2016"</f>
        <v>08.2016</v>
      </c>
      <c r="I49" s="12">
        <v>9279.66</v>
      </c>
      <c r="J49" s="12">
        <v>0</v>
      </c>
      <c r="K49" s="12">
        <v>0</v>
      </c>
      <c r="L49" s="16">
        <v>7733126977</v>
      </c>
    </row>
    <row r="50" spans="1:12" s="18" customFormat="1" ht="25.5" x14ac:dyDescent="0.2">
      <c r="A50" s="20" t="s">
        <v>245</v>
      </c>
      <c r="B50" s="13" t="s">
        <v>246</v>
      </c>
      <c r="C50" s="13" t="s">
        <v>247</v>
      </c>
      <c r="D50" s="11" t="s">
        <v>248</v>
      </c>
      <c r="E50" s="15">
        <v>303413.67</v>
      </c>
      <c r="F50" s="13" t="s">
        <v>13</v>
      </c>
      <c r="G50" s="13" t="s">
        <v>13</v>
      </c>
      <c r="H50" s="13" t="str">
        <f>"11.2016"</f>
        <v>11.2016</v>
      </c>
      <c r="I50" s="12">
        <v>303413.67</v>
      </c>
      <c r="J50" s="12">
        <v>303413.67</v>
      </c>
      <c r="K50" s="12">
        <v>0</v>
      </c>
      <c r="L50" s="16">
        <v>7734723398</v>
      </c>
    </row>
    <row r="51" spans="1:12" s="18" customFormat="1" ht="25.5" x14ac:dyDescent="0.2">
      <c r="A51" s="20" t="s">
        <v>249</v>
      </c>
      <c r="B51" s="13" t="s">
        <v>250</v>
      </c>
      <c r="C51" s="13" t="s">
        <v>251</v>
      </c>
      <c r="D51" s="11" t="s">
        <v>248</v>
      </c>
      <c r="E51" s="15">
        <v>1382019.23</v>
      </c>
      <c r="F51" s="13" t="s">
        <v>13</v>
      </c>
      <c r="G51" s="13" t="s">
        <v>13</v>
      </c>
      <c r="H51" s="13" t="str">
        <f>"11.2016"</f>
        <v>11.2016</v>
      </c>
      <c r="I51" s="12">
        <v>1382019.23</v>
      </c>
      <c r="J51" s="12">
        <v>1382019.23</v>
      </c>
      <c r="K51" s="12">
        <v>0</v>
      </c>
      <c r="L51" s="16">
        <v>7734723398</v>
      </c>
    </row>
    <row r="52" spans="1:12" s="18" customFormat="1" x14ac:dyDescent="0.2">
      <c r="A52" s="20" t="s">
        <v>159</v>
      </c>
      <c r="B52" s="13" t="s">
        <v>75</v>
      </c>
      <c r="C52" s="13" t="s">
        <v>109</v>
      </c>
      <c r="D52" s="11" t="s">
        <v>160</v>
      </c>
      <c r="E52" s="15">
        <v>78713.710000000006</v>
      </c>
      <c r="F52" s="13" t="s">
        <v>81</v>
      </c>
      <c r="G52" s="13" t="s">
        <v>109</v>
      </c>
      <c r="H52" s="13" t="s">
        <v>323</v>
      </c>
      <c r="I52" s="12">
        <v>78713.710000000006</v>
      </c>
      <c r="J52" s="12">
        <v>78713.710000000006</v>
      </c>
      <c r="K52" s="12">
        <v>0</v>
      </c>
      <c r="L52" s="16">
        <v>7751001113</v>
      </c>
    </row>
    <row r="53" spans="1:12" s="18" customFormat="1" x14ac:dyDescent="0.2">
      <c r="A53" s="20" t="s">
        <v>161</v>
      </c>
      <c r="B53" s="13" t="s">
        <v>75</v>
      </c>
      <c r="C53" s="13" t="s">
        <v>109</v>
      </c>
      <c r="D53" s="11" t="s">
        <v>160</v>
      </c>
      <c r="E53" s="15">
        <v>47027.41</v>
      </c>
      <c r="F53" s="13" t="s">
        <v>81</v>
      </c>
      <c r="G53" s="13" t="s">
        <v>109</v>
      </c>
      <c r="H53" s="13" t="s">
        <v>323</v>
      </c>
      <c r="I53" s="12">
        <v>47027.41</v>
      </c>
      <c r="J53" s="12">
        <v>47027.41</v>
      </c>
      <c r="K53" s="12">
        <v>0</v>
      </c>
      <c r="L53" s="16">
        <v>7751001113</v>
      </c>
    </row>
    <row r="54" spans="1:12" s="18" customFormat="1" x14ac:dyDescent="0.2">
      <c r="A54" s="20" t="s">
        <v>176</v>
      </c>
      <c r="B54" s="13" t="s">
        <v>59</v>
      </c>
      <c r="C54" s="13" t="s">
        <v>25</v>
      </c>
      <c r="D54" s="11" t="s">
        <v>177</v>
      </c>
      <c r="E54" s="15">
        <v>8692586.3699999992</v>
      </c>
      <c r="F54" s="13" t="s">
        <v>81</v>
      </c>
      <c r="G54" s="13" t="s">
        <v>109</v>
      </c>
      <c r="H54" s="13" t="s">
        <v>307</v>
      </c>
      <c r="I54" s="12">
        <v>8692586.3699999992</v>
      </c>
      <c r="J54" s="12">
        <v>8692586.3699999992</v>
      </c>
      <c r="K54" s="12">
        <v>8692586.3699999992</v>
      </c>
      <c r="L54" s="16">
        <v>7736645120</v>
      </c>
    </row>
    <row r="55" spans="1:12" s="18" customFormat="1" x14ac:dyDescent="0.2">
      <c r="A55" s="20" t="s">
        <v>178</v>
      </c>
      <c r="B55" s="13" t="s">
        <v>59</v>
      </c>
      <c r="C55" s="13" t="s">
        <v>25</v>
      </c>
      <c r="D55" s="11" t="s">
        <v>177</v>
      </c>
      <c r="E55" s="15">
        <v>603093.37</v>
      </c>
      <c r="F55" s="13" t="s">
        <v>109</v>
      </c>
      <c r="G55" s="13" t="s">
        <v>109</v>
      </c>
      <c r="H55" s="13" t="str">
        <f>"03.2016"</f>
        <v>03.2016</v>
      </c>
      <c r="I55" s="12">
        <v>603093.37</v>
      </c>
      <c r="J55" s="12">
        <v>603093.37</v>
      </c>
      <c r="K55" s="12">
        <v>603093.37</v>
      </c>
      <c r="L55" s="16">
        <v>7736645120</v>
      </c>
    </row>
    <row r="56" spans="1:12" s="18" customFormat="1" x14ac:dyDescent="0.2">
      <c r="A56" s="20" t="s">
        <v>230</v>
      </c>
      <c r="B56" s="13" t="s">
        <v>29</v>
      </c>
      <c r="C56" s="13" t="s">
        <v>25</v>
      </c>
      <c r="D56" s="11" t="s">
        <v>177</v>
      </c>
      <c r="E56" s="15">
        <v>51739.7</v>
      </c>
      <c r="F56" s="13" t="s">
        <v>9</v>
      </c>
      <c r="G56" s="13" t="s">
        <v>25</v>
      </c>
      <c r="H56" s="13" t="s">
        <v>277</v>
      </c>
      <c r="I56" s="12">
        <v>51739.7</v>
      </c>
      <c r="J56" s="12">
        <v>51739.7</v>
      </c>
      <c r="K56" s="12">
        <v>51739.7</v>
      </c>
      <c r="L56" s="16">
        <v>7736645120</v>
      </c>
    </row>
    <row r="57" spans="1:12" s="18" customFormat="1" x14ac:dyDescent="0.2">
      <c r="A57" s="20" t="s">
        <v>231</v>
      </c>
      <c r="B57" s="13" t="s">
        <v>102</v>
      </c>
      <c r="C57" s="13" t="s">
        <v>92</v>
      </c>
      <c r="D57" s="11" t="s">
        <v>177</v>
      </c>
      <c r="E57" s="15">
        <v>2424.86</v>
      </c>
      <c r="F57" s="13" t="s">
        <v>92</v>
      </c>
      <c r="G57" s="13" t="s">
        <v>92</v>
      </c>
      <c r="H57" s="13" t="str">
        <f>"09.2016"</f>
        <v>09.2016</v>
      </c>
      <c r="I57" s="12">
        <v>0</v>
      </c>
      <c r="J57" s="12">
        <v>0</v>
      </c>
      <c r="K57" s="12">
        <v>2424.86</v>
      </c>
      <c r="L57" s="16">
        <v>7736645120</v>
      </c>
    </row>
    <row r="58" spans="1:12" s="18" customFormat="1" x14ac:dyDescent="0.2">
      <c r="A58" s="20" t="s">
        <v>232</v>
      </c>
      <c r="B58" s="13" t="s">
        <v>102</v>
      </c>
      <c r="C58" s="13" t="s">
        <v>92</v>
      </c>
      <c r="D58" s="11" t="s">
        <v>177</v>
      </c>
      <c r="E58" s="15">
        <v>15406.84</v>
      </c>
      <c r="F58" s="13" t="s">
        <v>92</v>
      </c>
      <c r="G58" s="13" t="s">
        <v>92</v>
      </c>
      <c r="H58" s="13" t="str">
        <f>"09.2016"</f>
        <v>09.2016</v>
      </c>
      <c r="I58" s="12">
        <v>0</v>
      </c>
      <c r="J58" s="12">
        <v>0</v>
      </c>
      <c r="K58" s="12">
        <v>15406.84</v>
      </c>
      <c r="L58" s="16">
        <v>7736645120</v>
      </c>
    </row>
    <row r="59" spans="1:12" s="18" customFormat="1" x14ac:dyDescent="0.2">
      <c r="A59" s="20" t="s">
        <v>233</v>
      </c>
      <c r="B59" s="13" t="s">
        <v>102</v>
      </c>
      <c r="C59" s="13" t="s">
        <v>92</v>
      </c>
      <c r="D59" s="11" t="s">
        <v>177</v>
      </c>
      <c r="E59" s="15">
        <v>2602.04</v>
      </c>
      <c r="F59" s="13" t="s">
        <v>92</v>
      </c>
      <c r="G59" s="13" t="s">
        <v>92</v>
      </c>
      <c r="H59" s="13" t="str">
        <f>"09.2016"</f>
        <v>09.2016</v>
      </c>
      <c r="I59" s="12">
        <v>0</v>
      </c>
      <c r="J59" s="12">
        <v>0</v>
      </c>
      <c r="K59" s="12">
        <v>2602.04</v>
      </c>
      <c r="L59" s="16">
        <v>7736645120</v>
      </c>
    </row>
    <row r="60" spans="1:12" s="18" customFormat="1" x14ac:dyDescent="0.2">
      <c r="A60" s="20" t="s">
        <v>234</v>
      </c>
      <c r="B60" s="13" t="s">
        <v>102</v>
      </c>
      <c r="C60" s="13" t="s">
        <v>92</v>
      </c>
      <c r="D60" s="11" t="s">
        <v>177</v>
      </c>
      <c r="E60" s="15">
        <v>2395.7199999999998</v>
      </c>
      <c r="F60" s="13" t="s">
        <v>92</v>
      </c>
      <c r="G60" s="13" t="s">
        <v>92</v>
      </c>
      <c r="H60" s="13" t="str">
        <f>"09.2016"</f>
        <v>09.2016</v>
      </c>
      <c r="I60" s="12">
        <v>0</v>
      </c>
      <c r="J60" s="12">
        <v>0</v>
      </c>
      <c r="K60" s="12">
        <v>2395.7199999999998</v>
      </c>
      <c r="L60" s="16">
        <v>7736645120</v>
      </c>
    </row>
    <row r="61" spans="1:12" s="18" customFormat="1" x14ac:dyDescent="0.2">
      <c r="A61" s="20" t="s">
        <v>235</v>
      </c>
      <c r="B61" s="13" t="s">
        <v>59</v>
      </c>
      <c r="C61" s="13" t="s">
        <v>109</v>
      </c>
      <c r="D61" s="11" t="s">
        <v>177</v>
      </c>
      <c r="E61" s="15">
        <v>9174.4599999999991</v>
      </c>
      <c r="F61" s="13" t="s">
        <v>109</v>
      </c>
      <c r="G61" s="13" t="s">
        <v>109</v>
      </c>
      <c r="H61" s="13" t="str">
        <f>"03.2016"</f>
        <v>03.2016</v>
      </c>
      <c r="I61" s="12">
        <v>0</v>
      </c>
      <c r="J61" s="12">
        <v>0</v>
      </c>
      <c r="K61" s="12">
        <v>9174.4599999999991</v>
      </c>
      <c r="L61" s="16">
        <v>7736645120</v>
      </c>
    </row>
    <row r="62" spans="1:12" s="18" customFormat="1" x14ac:dyDescent="0.2">
      <c r="A62" s="20" t="s">
        <v>236</v>
      </c>
      <c r="B62" s="13" t="s">
        <v>59</v>
      </c>
      <c r="C62" s="13" t="s">
        <v>109</v>
      </c>
      <c r="D62" s="11" t="s">
        <v>177</v>
      </c>
      <c r="E62" s="15">
        <v>8783.19</v>
      </c>
      <c r="F62" s="13" t="s">
        <v>109</v>
      </c>
      <c r="G62" s="13" t="s">
        <v>109</v>
      </c>
      <c r="H62" s="13" t="str">
        <f t="shared" ref="H62:H63" si="0">"03.2016"</f>
        <v>03.2016</v>
      </c>
      <c r="I62" s="12">
        <v>0</v>
      </c>
      <c r="J62" s="12">
        <v>0</v>
      </c>
      <c r="K62" s="12">
        <v>8783.19</v>
      </c>
      <c r="L62" s="16">
        <v>7736645120</v>
      </c>
    </row>
    <row r="63" spans="1:12" s="18" customFormat="1" x14ac:dyDescent="0.2">
      <c r="A63" s="20" t="s">
        <v>237</v>
      </c>
      <c r="B63" s="13" t="s">
        <v>59</v>
      </c>
      <c r="C63" s="13" t="s">
        <v>109</v>
      </c>
      <c r="D63" s="11" t="s">
        <v>177</v>
      </c>
      <c r="E63" s="15">
        <v>8783.19</v>
      </c>
      <c r="F63" s="13" t="s">
        <v>109</v>
      </c>
      <c r="G63" s="13" t="s">
        <v>109</v>
      </c>
      <c r="H63" s="13" t="str">
        <f t="shared" si="0"/>
        <v>03.2016</v>
      </c>
      <c r="I63" s="12">
        <v>0</v>
      </c>
      <c r="J63" s="12">
        <v>0</v>
      </c>
      <c r="K63" s="12">
        <v>8783.19</v>
      </c>
      <c r="L63" s="16">
        <v>7736645120</v>
      </c>
    </row>
    <row r="64" spans="1:12" s="18" customFormat="1" x14ac:dyDescent="0.2">
      <c r="A64" s="20" t="s">
        <v>166</v>
      </c>
      <c r="B64" s="13" t="s">
        <v>39</v>
      </c>
      <c r="C64" s="13" t="s">
        <v>9</v>
      </c>
      <c r="D64" s="11" t="s">
        <v>167</v>
      </c>
      <c r="E64" s="15">
        <v>6282127.21</v>
      </c>
      <c r="F64" s="13" t="s">
        <v>81</v>
      </c>
      <c r="G64" s="13" t="s">
        <v>45</v>
      </c>
      <c r="H64" s="13" t="s">
        <v>290</v>
      </c>
      <c r="I64" s="12">
        <v>0</v>
      </c>
      <c r="J64" s="12">
        <v>0</v>
      </c>
      <c r="K64" s="12">
        <v>6282127.21</v>
      </c>
      <c r="L64" s="16">
        <v>7751506114</v>
      </c>
    </row>
    <row r="65" spans="1:12" s="18" customFormat="1" x14ac:dyDescent="0.2">
      <c r="A65" s="20" t="s">
        <v>168</v>
      </c>
      <c r="B65" s="13" t="s">
        <v>39</v>
      </c>
      <c r="C65" s="13" t="s">
        <v>9</v>
      </c>
      <c r="D65" s="11" t="s">
        <v>167</v>
      </c>
      <c r="E65" s="15">
        <v>2245562.46</v>
      </c>
      <c r="F65" s="13" t="s">
        <v>81</v>
      </c>
      <c r="G65" s="13" t="s">
        <v>45</v>
      </c>
      <c r="H65" s="13" t="s">
        <v>290</v>
      </c>
      <c r="I65" s="12">
        <v>0</v>
      </c>
      <c r="J65" s="12">
        <v>0</v>
      </c>
      <c r="K65" s="12">
        <v>2245562.46</v>
      </c>
      <c r="L65" s="16">
        <v>7751506114</v>
      </c>
    </row>
    <row r="66" spans="1:12" s="18" customFormat="1" ht="38.25" x14ac:dyDescent="0.2">
      <c r="A66" s="20" t="s">
        <v>169</v>
      </c>
      <c r="B66" s="13" t="s">
        <v>170</v>
      </c>
      <c r="C66" s="13"/>
      <c r="D66" s="11" t="s">
        <v>171</v>
      </c>
      <c r="E66" s="15">
        <v>44373130.960000001</v>
      </c>
      <c r="F66" s="13" t="s">
        <v>24</v>
      </c>
      <c r="G66" s="13" t="s">
        <v>12</v>
      </c>
      <c r="H66" s="11" t="s">
        <v>321</v>
      </c>
      <c r="I66" s="12">
        <v>9006501.7300000004</v>
      </c>
      <c r="J66" s="12">
        <v>13234409.9</v>
      </c>
      <c r="K66" s="12">
        <v>0</v>
      </c>
      <c r="L66" s="16">
        <v>7751507245</v>
      </c>
    </row>
    <row r="67" spans="1:12" s="18" customFormat="1" ht="38.25" x14ac:dyDescent="0.2">
      <c r="A67" s="20" t="s">
        <v>172</v>
      </c>
      <c r="B67" s="13" t="s">
        <v>170</v>
      </c>
      <c r="C67" s="13"/>
      <c r="D67" s="11" t="s">
        <v>171</v>
      </c>
      <c r="E67" s="15">
        <v>18924068.210000001</v>
      </c>
      <c r="F67" s="13" t="s">
        <v>24</v>
      </c>
      <c r="G67" s="13" t="s">
        <v>12</v>
      </c>
      <c r="H67" s="11" t="s">
        <v>322</v>
      </c>
      <c r="I67" s="12">
        <v>9291750.7300000004</v>
      </c>
      <c r="J67" s="12">
        <v>8879261.6500000004</v>
      </c>
      <c r="K67" s="12">
        <v>0</v>
      </c>
      <c r="L67" s="16">
        <v>7751507245</v>
      </c>
    </row>
    <row r="68" spans="1:12" s="18" customFormat="1" x14ac:dyDescent="0.2">
      <c r="A68" s="20" t="s">
        <v>149</v>
      </c>
      <c r="B68" s="13" t="s">
        <v>150</v>
      </c>
      <c r="C68" s="13" t="s">
        <v>57</v>
      </c>
      <c r="D68" s="11" t="s">
        <v>151</v>
      </c>
      <c r="E68" s="15">
        <v>15717371.039999999</v>
      </c>
      <c r="F68" s="13" t="s">
        <v>81</v>
      </c>
      <c r="G68" s="13" t="s">
        <v>109</v>
      </c>
      <c r="H68" s="13" t="s">
        <v>307</v>
      </c>
      <c r="I68" s="12">
        <v>15717371.039999999</v>
      </c>
      <c r="J68" s="12">
        <v>0</v>
      </c>
      <c r="K68" s="12">
        <v>0</v>
      </c>
      <c r="L68" s="16">
        <v>7751512630</v>
      </c>
    </row>
    <row r="69" spans="1:12" s="18" customFormat="1" x14ac:dyDescent="0.2">
      <c r="A69" s="20" t="s">
        <v>152</v>
      </c>
      <c r="B69" s="13" t="s">
        <v>150</v>
      </c>
      <c r="C69" s="13" t="s">
        <v>57</v>
      </c>
      <c r="D69" s="11" t="s">
        <v>151</v>
      </c>
      <c r="E69" s="15">
        <v>3876384.81</v>
      </c>
      <c r="F69" s="13" t="s">
        <v>81</v>
      </c>
      <c r="G69" s="13" t="s">
        <v>109</v>
      </c>
      <c r="H69" s="13" t="s">
        <v>307</v>
      </c>
      <c r="I69" s="12">
        <v>3876384.81</v>
      </c>
      <c r="J69" s="12">
        <v>0</v>
      </c>
      <c r="K69" s="12">
        <v>0</v>
      </c>
      <c r="L69" s="16">
        <v>7751512630</v>
      </c>
    </row>
    <row r="70" spans="1:12" s="18" customFormat="1" x14ac:dyDescent="0.2">
      <c r="A70" s="20" t="s">
        <v>153</v>
      </c>
      <c r="B70" s="13" t="s">
        <v>51</v>
      </c>
      <c r="C70" s="13"/>
      <c r="D70" s="11" t="s">
        <v>154</v>
      </c>
      <c r="E70" s="15">
        <v>51966093.490000002</v>
      </c>
      <c r="F70" s="13" t="s">
        <v>13</v>
      </c>
      <c r="G70" s="13" t="s">
        <v>12</v>
      </c>
      <c r="H70" s="11" t="s">
        <v>292</v>
      </c>
      <c r="I70" s="12">
        <v>12494378.710000001</v>
      </c>
      <c r="J70" s="12">
        <v>12494378.710000001</v>
      </c>
      <c r="K70" s="12">
        <v>0</v>
      </c>
      <c r="L70" s="16">
        <v>7751526230</v>
      </c>
    </row>
    <row r="71" spans="1:12" s="18" customFormat="1" ht="25.5" x14ac:dyDescent="0.2">
      <c r="A71" s="20" t="s">
        <v>155</v>
      </c>
      <c r="B71" s="13" t="s">
        <v>51</v>
      </c>
      <c r="C71" s="13"/>
      <c r="D71" s="11" t="s">
        <v>154</v>
      </c>
      <c r="E71" s="15">
        <v>15654080.699999999</v>
      </c>
      <c r="F71" s="13" t="s">
        <v>81</v>
      </c>
      <c r="G71" s="13" t="s">
        <v>12</v>
      </c>
      <c r="H71" s="11" t="s">
        <v>306</v>
      </c>
      <c r="I71" s="38">
        <v>5221838.1899999995</v>
      </c>
      <c r="J71" s="38">
        <v>5221838.1899999995</v>
      </c>
      <c r="K71" s="38">
        <v>0</v>
      </c>
      <c r="L71" s="16">
        <v>7751526230</v>
      </c>
    </row>
    <row r="72" spans="1:12" s="18" customFormat="1" ht="96" customHeight="1" x14ac:dyDescent="0.2">
      <c r="A72" s="20">
        <v>1030</v>
      </c>
      <c r="B72" s="32">
        <v>41365</v>
      </c>
      <c r="C72" s="13" t="s">
        <v>25</v>
      </c>
      <c r="D72" s="11" t="s">
        <v>325</v>
      </c>
      <c r="E72" s="15">
        <v>1173877</v>
      </c>
      <c r="F72" s="19">
        <v>42216</v>
      </c>
      <c r="G72" s="19">
        <v>42855</v>
      </c>
      <c r="H72" s="11" t="s">
        <v>326</v>
      </c>
      <c r="I72" s="33">
        <v>1173877</v>
      </c>
      <c r="J72" s="33">
        <v>1055710.6000000001</v>
      </c>
      <c r="K72" s="58">
        <v>3383089.71</v>
      </c>
      <c r="L72" s="30">
        <v>5035022734</v>
      </c>
    </row>
    <row r="73" spans="1:12" s="18" customFormat="1" ht="96" customHeight="1" x14ac:dyDescent="0.2">
      <c r="A73" s="20">
        <v>2017</v>
      </c>
      <c r="B73" s="32">
        <v>41365</v>
      </c>
      <c r="C73" s="13" t="s">
        <v>25</v>
      </c>
      <c r="D73" s="11" t="s">
        <v>325</v>
      </c>
      <c r="E73" s="15">
        <v>851123.41</v>
      </c>
      <c r="F73" s="19">
        <v>42216</v>
      </c>
      <c r="G73" s="19">
        <v>42855</v>
      </c>
      <c r="H73" s="11" t="s">
        <v>327</v>
      </c>
      <c r="I73" s="33">
        <v>851123.41</v>
      </c>
      <c r="J73" s="33">
        <v>729690.31</v>
      </c>
      <c r="K73" s="59"/>
      <c r="L73" s="30">
        <v>5035022734</v>
      </c>
    </row>
    <row r="74" spans="1:12" s="18" customFormat="1" ht="96" customHeight="1" x14ac:dyDescent="0.2">
      <c r="A74" s="14">
        <v>1901067</v>
      </c>
      <c r="B74" s="13" t="s">
        <v>18</v>
      </c>
      <c r="C74" s="13" t="s">
        <v>25</v>
      </c>
      <c r="D74" s="11" t="s">
        <v>325</v>
      </c>
      <c r="E74" s="15">
        <v>2366409.8300000005</v>
      </c>
      <c r="F74" s="19">
        <v>42521</v>
      </c>
      <c r="G74" s="19">
        <v>42855</v>
      </c>
      <c r="H74" s="11" t="s">
        <v>328</v>
      </c>
      <c r="I74" s="33">
        <v>2366409.8300000005</v>
      </c>
      <c r="J74" s="33">
        <v>1601173.4300000006</v>
      </c>
      <c r="K74" s="60"/>
      <c r="L74" s="30">
        <v>5035022734</v>
      </c>
    </row>
    <row r="75" spans="1:12" s="18" customFormat="1" ht="108.75" customHeight="1" x14ac:dyDescent="0.2">
      <c r="A75" s="14">
        <v>1103</v>
      </c>
      <c r="B75" s="19">
        <v>42277</v>
      </c>
      <c r="C75" s="13"/>
      <c r="D75" s="11" t="s">
        <v>289</v>
      </c>
      <c r="E75" s="15">
        <v>1040746.89</v>
      </c>
      <c r="F75" s="19">
        <v>42582</v>
      </c>
      <c r="G75" s="13" t="s">
        <v>12</v>
      </c>
      <c r="H75" s="13" t="s">
        <v>329</v>
      </c>
      <c r="I75" s="35">
        <v>949127.9</v>
      </c>
      <c r="J75" s="35">
        <v>554489.21</v>
      </c>
      <c r="K75" s="35">
        <v>0</v>
      </c>
      <c r="L75" s="30">
        <v>5035043195</v>
      </c>
    </row>
    <row r="76" spans="1:12" s="18" customFormat="1" ht="108.75" customHeight="1" x14ac:dyDescent="0.2">
      <c r="A76" s="14">
        <v>2032</v>
      </c>
      <c r="B76" s="19">
        <v>42277</v>
      </c>
      <c r="C76" s="13"/>
      <c r="D76" s="11" t="s">
        <v>289</v>
      </c>
      <c r="E76" s="15">
        <v>1213501.1499999999</v>
      </c>
      <c r="F76" s="19">
        <v>42582</v>
      </c>
      <c r="G76" s="13" t="s">
        <v>12</v>
      </c>
      <c r="H76" s="13" t="s">
        <v>329</v>
      </c>
      <c r="I76" s="35">
        <v>886401.08000000007</v>
      </c>
      <c r="J76" s="35">
        <v>618319.77</v>
      </c>
      <c r="K76" s="35">
        <v>0</v>
      </c>
      <c r="L76" s="30">
        <v>5035043195</v>
      </c>
    </row>
    <row r="77" spans="1:12" s="18" customFormat="1" ht="108.75" customHeight="1" x14ac:dyDescent="0.2">
      <c r="A77" s="14">
        <v>1901102</v>
      </c>
      <c r="B77" s="13" t="s">
        <v>18</v>
      </c>
      <c r="C77" s="13"/>
      <c r="D77" s="11" t="s">
        <v>289</v>
      </c>
      <c r="E77" s="15">
        <v>4041269.77</v>
      </c>
      <c r="F77" s="13" t="s">
        <v>13</v>
      </c>
      <c r="G77" s="13" t="s">
        <v>12</v>
      </c>
      <c r="H77" s="13" t="s">
        <v>288</v>
      </c>
      <c r="I77" s="35">
        <v>2704061.2399999998</v>
      </c>
      <c r="J77" s="35">
        <v>1524887.7399999998</v>
      </c>
      <c r="K77" s="35">
        <v>0</v>
      </c>
      <c r="L77" s="30">
        <v>5035043195</v>
      </c>
    </row>
    <row r="78" spans="1:12" s="18" customFormat="1" ht="25.5" x14ac:dyDescent="0.2">
      <c r="A78" s="14">
        <v>1495</v>
      </c>
      <c r="B78" s="13" t="s">
        <v>54</v>
      </c>
      <c r="C78" s="13"/>
      <c r="D78" s="11" t="s">
        <v>53</v>
      </c>
      <c r="E78" s="15">
        <v>6283205.8700000001</v>
      </c>
      <c r="F78" s="13" t="s">
        <v>74</v>
      </c>
      <c r="G78" s="13" t="s">
        <v>12</v>
      </c>
      <c r="H78" s="11" t="s">
        <v>297</v>
      </c>
      <c r="I78" s="34">
        <v>2982181.57</v>
      </c>
      <c r="J78" s="34">
        <v>0</v>
      </c>
      <c r="K78" s="34">
        <v>0</v>
      </c>
      <c r="L78" s="16">
        <v>7714854064</v>
      </c>
    </row>
    <row r="79" spans="1:12" s="18" customFormat="1" ht="25.5" x14ac:dyDescent="0.2">
      <c r="A79" s="14">
        <v>1510</v>
      </c>
      <c r="B79" s="13" t="s">
        <v>56</v>
      </c>
      <c r="C79" s="13" t="s">
        <v>57</v>
      </c>
      <c r="D79" s="11" t="s">
        <v>58</v>
      </c>
      <c r="E79" s="15">
        <v>5752838.9699999997</v>
      </c>
      <c r="F79" s="13" t="s">
        <v>109</v>
      </c>
      <c r="G79" s="13" t="s">
        <v>11</v>
      </c>
      <c r="H79" s="11" t="s">
        <v>298</v>
      </c>
      <c r="I79" s="12">
        <v>4215387.74</v>
      </c>
      <c r="J79" s="12">
        <v>4215387.74</v>
      </c>
      <c r="K79" s="12">
        <v>0</v>
      </c>
      <c r="L79" s="16">
        <v>5047118906</v>
      </c>
    </row>
    <row r="80" spans="1:12" s="18" customFormat="1" x14ac:dyDescent="0.2">
      <c r="A80" s="14">
        <v>1481</v>
      </c>
      <c r="B80" s="13" t="s">
        <v>59</v>
      </c>
      <c r="C80" s="13" t="s">
        <v>60</v>
      </c>
      <c r="D80" s="11" t="s">
        <v>61</v>
      </c>
      <c r="E80" s="15">
        <v>4260046.28</v>
      </c>
      <c r="F80" s="19">
        <v>42400</v>
      </c>
      <c r="G80" s="13" t="s">
        <v>60</v>
      </c>
      <c r="H80" s="13" t="s">
        <v>293</v>
      </c>
      <c r="I80" s="25">
        <v>4260046.28</v>
      </c>
      <c r="J80" s="25">
        <v>4260046.28</v>
      </c>
      <c r="K80" s="25">
        <v>0</v>
      </c>
      <c r="L80" s="16">
        <v>7743091868</v>
      </c>
    </row>
    <row r="81" spans="1:12" s="18" customFormat="1" x14ac:dyDescent="0.2">
      <c r="A81" s="14">
        <v>1033</v>
      </c>
      <c r="B81" s="13" t="s">
        <v>52</v>
      </c>
      <c r="C81" s="13" t="s">
        <v>68</v>
      </c>
      <c r="D81" s="11" t="s">
        <v>69</v>
      </c>
      <c r="E81" s="15">
        <v>2400531.88</v>
      </c>
      <c r="F81" s="13" t="s">
        <v>114</v>
      </c>
      <c r="G81" s="13" t="s">
        <v>113</v>
      </c>
      <c r="H81" s="13" t="s">
        <v>294</v>
      </c>
      <c r="I81" s="25">
        <v>2400531.88</v>
      </c>
      <c r="J81" s="25">
        <v>1057924.3700000001</v>
      </c>
      <c r="K81" s="25">
        <v>2400531.88</v>
      </c>
      <c r="L81" s="16">
        <v>7714808413</v>
      </c>
    </row>
    <row r="82" spans="1:12" s="18" customFormat="1" ht="38.25" x14ac:dyDescent="0.2">
      <c r="A82" s="14">
        <v>1131</v>
      </c>
      <c r="B82" s="13" t="s">
        <v>52</v>
      </c>
      <c r="C82" s="13"/>
      <c r="D82" s="11" t="s">
        <v>72</v>
      </c>
      <c r="E82" s="15">
        <v>341077.21</v>
      </c>
      <c r="F82" s="13" t="s">
        <v>13</v>
      </c>
      <c r="G82" s="13" t="s">
        <v>12</v>
      </c>
      <c r="H82" s="11" t="s">
        <v>299</v>
      </c>
      <c r="I82" s="12">
        <v>181506.09</v>
      </c>
      <c r="J82" s="12">
        <v>0</v>
      </c>
      <c r="K82" s="12">
        <v>0</v>
      </c>
      <c r="L82" s="16">
        <v>5047123617</v>
      </c>
    </row>
    <row r="83" spans="1:12" s="18" customFormat="1" x14ac:dyDescent="0.2">
      <c r="A83" s="20" t="s">
        <v>76</v>
      </c>
      <c r="B83" s="13" t="s">
        <v>77</v>
      </c>
      <c r="C83" s="13"/>
      <c r="D83" s="11" t="s">
        <v>78</v>
      </c>
      <c r="E83" s="15">
        <v>27545103.039999999</v>
      </c>
      <c r="F83" s="13" t="s">
        <v>24</v>
      </c>
      <c r="G83" s="13" t="s">
        <v>12</v>
      </c>
      <c r="H83" s="13" t="s">
        <v>292</v>
      </c>
      <c r="I83" s="25">
        <v>15176039.300000001</v>
      </c>
      <c r="J83" s="25">
        <v>8769201.6500000004</v>
      </c>
      <c r="K83" s="25">
        <v>0</v>
      </c>
      <c r="L83" s="16">
        <v>5047163962</v>
      </c>
    </row>
    <row r="84" spans="1:12" s="18" customFormat="1" x14ac:dyDescent="0.2">
      <c r="A84" s="14">
        <v>1420</v>
      </c>
      <c r="B84" s="13" t="s">
        <v>44</v>
      </c>
      <c r="C84" s="13" t="s">
        <v>79</v>
      </c>
      <c r="D84" s="11" t="s">
        <v>80</v>
      </c>
      <c r="E84" s="15">
        <v>1684007.01</v>
      </c>
      <c r="F84" s="13" t="s">
        <v>114</v>
      </c>
      <c r="G84" s="13" t="s">
        <v>118</v>
      </c>
      <c r="H84" s="13" t="s">
        <v>295</v>
      </c>
      <c r="I84" s="25">
        <v>1684007.01</v>
      </c>
      <c r="J84" s="25">
        <v>1684007.01</v>
      </c>
      <c r="K84" s="25">
        <v>0</v>
      </c>
      <c r="L84" s="16">
        <v>7707826355</v>
      </c>
    </row>
    <row r="85" spans="1:12" s="18" customFormat="1" ht="38.25" x14ac:dyDescent="0.2">
      <c r="A85" s="20" t="s">
        <v>133</v>
      </c>
      <c r="B85" s="13" t="s">
        <v>50</v>
      </c>
      <c r="C85" s="13"/>
      <c r="D85" s="11" t="s">
        <v>134</v>
      </c>
      <c r="E85" s="15">
        <v>7806469.4100000001</v>
      </c>
      <c r="F85" s="13" t="s">
        <v>17</v>
      </c>
      <c r="G85" s="13" t="s">
        <v>12</v>
      </c>
      <c r="H85" s="13" t="s">
        <v>300</v>
      </c>
      <c r="I85" s="25">
        <v>2944577.83</v>
      </c>
      <c r="J85" s="25">
        <v>2112018.67</v>
      </c>
      <c r="K85" s="25">
        <v>0</v>
      </c>
      <c r="L85" s="16">
        <v>7728311910</v>
      </c>
    </row>
    <row r="86" spans="1:12" s="18" customFormat="1" ht="25.5" x14ac:dyDescent="0.2">
      <c r="A86" s="20" t="s">
        <v>138</v>
      </c>
      <c r="B86" s="13" t="s">
        <v>28</v>
      </c>
      <c r="C86" s="13"/>
      <c r="D86" s="11" t="s">
        <v>139</v>
      </c>
      <c r="E86" s="15">
        <v>1471228.19</v>
      </c>
      <c r="F86" s="13" t="s">
        <v>9</v>
      </c>
      <c r="G86" s="13" t="s">
        <v>12</v>
      </c>
      <c r="H86" s="11" t="s">
        <v>291</v>
      </c>
      <c r="I86" s="25">
        <v>296866.74</v>
      </c>
      <c r="J86" s="25">
        <v>296866.74</v>
      </c>
      <c r="K86" s="25">
        <v>0</v>
      </c>
      <c r="L86" s="16">
        <v>7751516306</v>
      </c>
    </row>
    <row r="87" spans="1:12" s="18" customFormat="1" x14ac:dyDescent="0.2">
      <c r="A87" s="20" t="s">
        <v>156</v>
      </c>
      <c r="B87" s="13" t="s">
        <v>157</v>
      </c>
      <c r="C87" s="13" t="s">
        <v>45</v>
      </c>
      <c r="D87" s="11" t="s">
        <v>158</v>
      </c>
      <c r="E87" s="15">
        <v>227155.02</v>
      </c>
      <c r="F87" s="13" t="s">
        <v>81</v>
      </c>
      <c r="G87" s="13" t="s">
        <v>45</v>
      </c>
      <c r="H87" s="13" t="s">
        <v>290</v>
      </c>
      <c r="I87" s="25">
        <v>227155.02</v>
      </c>
      <c r="J87" s="25">
        <v>227155.02</v>
      </c>
      <c r="K87" s="25">
        <v>0</v>
      </c>
      <c r="L87" s="16">
        <v>5036132507</v>
      </c>
    </row>
    <row r="88" spans="1:12" s="18" customFormat="1" x14ac:dyDescent="0.2">
      <c r="A88" s="20" t="s">
        <v>186</v>
      </c>
      <c r="B88" s="13" t="s">
        <v>83</v>
      </c>
      <c r="C88" s="13"/>
      <c r="D88" s="11" t="s">
        <v>187</v>
      </c>
      <c r="E88" s="15">
        <v>10681682.43</v>
      </c>
      <c r="F88" s="13" t="s">
        <v>17</v>
      </c>
      <c r="G88" s="13" t="s">
        <v>12</v>
      </c>
      <c r="H88" s="13" t="s">
        <v>300</v>
      </c>
      <c r="I88" s="12">
        <v>2208151.7999999998</v>
      </c>
      <c r="J88" s="12">
        <v>0</v>
      </c>
      <c r="K88" s="12">
        <v>0</v>
      </c>
      <c r="L88" s="16">
        <v>9705043225</v>
      </c>
    </row>
    <row r="89" spans="1:12" s="10" customFormat="1" ht="14.25" customHeight="1" x14ac:dyDescent="0.2">
      <c r="A89" s="24"/>
      <c r="B89" s="24"/>
      <c r="C89" s="24"/>
      <c r="D89" s="7" t="s">
        <v>358</v>
      </c>
      <c r="E89" s="8">
        <f>SUM(E9:E88)</f>
        <v>1212497841.7700002</v>
      </c>
      <c r="F89" s="7"/>
      <c r="G89" s="7"/>
      <c r="H89" s="7"/>
      <c r="I89" s="8">
        <f t="shared" ref="I89:K89" si="1">SUM(I9:I88)</f>
        <v>435988458.28000003</v>
      </c>
      <c r="J89" s="8">
        <f t="shared" si="1"/>
        <v>216887222.03000006</v>
      </c>
      <c r="K89" s="8">
        <f t="shared" si="1"/>
        <v>42386095.880000003</v>
      </c>
      <c r="L89" s="9"/>
    </row>
  </sheetData>
  <autoFilter ref="A8:O89"/>
  <mergeCells count="16">
    <mergeCell ref="A2:L2"/>
    <mergeCell ref="K72:K74"/>
    <mergeCell ref="I4:K4"/>
    <mergeCell ref="A4:A6"/>
    <mergeCell ref="B4:B6"/>
    <mergeCell ref="C4:C6"/>
    <mergeCell ref="D4:D6"/>
    <mergeCell ref="I5:I6"/>
    <mergeCell ref="J5:J6"/>
    <mergeCell ref="K5:K6"/>
    <mergeCell ref="E5:E6"/>
    <mergeCell ref="F5:F6"/>
    <mergeCell ref="G5:G6"/>
    <mergeCell ref="L4:L6"/>
    <mergeCell ref="E4:H4"/>
    <mergeCell ref="H5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прочие</vt:lpstr>
      <vt:lpstr>бюджет</vt:lpstr>
      <vt:lpstr>РСО 2-ого уровня</vt:lpstr>
      <vt:lpstr>МУП, пред-ия ЖКХ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Майорова Екатерина Сергеевна</dc:creator>
  <cp:lastModifiedBy>Ручкина Мария Андреевна</cp:lastModifiedBy>
  <dcterms:created xsi:type="dcterms:W3CDTF">2018-02-19T05:15:36Z</dcterms:created>
  <dcterms:modified xsi:type="dcterms:W3CDTF">2018-03-01T07:32:41Z</dcterms:modified>
</cp:coreProperties>
</file>